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'Лист3'!$A$1:$M$41</definedName>
  </definedNames>
  <calcPr fullCalcOnLoad="1"/>
</workbook>
</file>

<file path=xl/sharedStrings.xml><?xml version="1.0" encoding="utf-8"?>
<sst xmlns="http://schemas.openxmlformats.org/spreadsheetml/2006/main" count="132" uniqueCount="74">
  <si>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</si>
  <si>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</si>
  <si>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</si>
  <si>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</si>
  <si>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</si>
  <si>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</si>
  <si>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</si>
  <si>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</si>
  <si>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</si>
  <si>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</si>
  <si>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</si>
  <si>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</si>
  <si>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</si>
  <si>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</si>
  <si>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</si>
  <si>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</si>
  <si>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</si>
  <si>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</si>
  <si>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</si>
  <si>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</si>
  <si>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</si>
  <si>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</si>
  <si>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</si>
  <si>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</si>
  <si>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</si>
  <si>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</si>
  <si>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</si>
  <si>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</si>
  <si>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</si>
  <si>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</si>
  <si>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</si>
  <si>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</si>
  <si>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</si>
  <si>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</si>
  <si>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</si>
  <si>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</si>
  <si>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</si>
  <si>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</si>
  <si>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</si>
  <si>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</si>
  <si>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</si>
  <si>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</si>
  <si>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</si>
  <si>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</si>
  <si>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</si>
  <si>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</si>
  <si>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</si>
  <si>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выполнено</t>
  </si>
  <si>
    <t>Заречная</t>
  </si>
  <si>
    <t>ремонт межпанельных швов</t>
  </si>
  <si>
    <t>ремонт 2 подъезда</t>
  </si>
  <si>
    <t>кровля</t>
  </si>
  <si>
    <t>ремонт дверей в тепловых узлах (смена приборов)</t>
  </si>
  <si>
    <t>1 шт.</t>
  </si>
  <si>
    <t>притворная планка, шарниры</t>
  </si>
  <si>
    <t>2 шт, 2 шт</t>
  </si>
  <si>
    <t>установка замка на люк, укрепление двери, швы</t>
  </si>
  <si>
    <t xml:space="preserve">4 м </t>
  </si>
  <si>
    <t>№20-12/13</t>
  </si>
  <si>
    <t>установка рам и остекление</t>
  </si>
  <si>
    <t>1,68 м2</t>
  </si>
  <si>
    <t>калькул.</t>
  </si>
  <si>
    <t>очистка подвала от быт мусора</t>
  </si>
  <si>
    <t>7 чел/</t>
  </si>
  <si>
    <t>ЗАРЕЧНАЯ</t>
  </si>
  <si>
    <t>Утепление чердачных перекрытий</t>
  </si>
  <si>
    <t>план 2014</t>
  </si>
  <si>
    <t>Ремонт слуховых окон</t>
  </si>
  <si>
    <t>Отмостка</t>
  </si>
  <si>
    <t>Ремонт козырьков</t>
  </si>
  <si>
    <t>Таблички на подъезды</t>
  </si>
  <si>
    <t>Герметизация межпанельных швов</t>
  </si>
  <si>
    <t>Ремонт металлических ограждений</t>
  </si>
  <si>
    <t>погашение дебиторской задолженности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</si>
</sst>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" fontId="1" fillId="0" borderId="1" xfId="0" applyNumberFormat="1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14" fontId="9" fillId="0" borderId="1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14" fontId="9" fillId="0" borderId="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right" wrapText="1"/>
    </xf>
    <xf numFmtId="0" fontId="9" fillId="0" borderId="7" xfId="0" applyFont="1" applyBorder="1" applyAlignment="1">
      <alignment horizontal="center" wrapText="1"/>
    </xf>
    <xf numFmtId="14" fontId="9" fillId="0" borderId="7" xfId="0" applyNumberFormat="1" applyFont="1" applyBorder="1" applyAlignment="1">
      <alignment/>
    </xf>
    <xf numFmtId="0" fontId="9" fillId="0" borderId="7" xfId="0" applyFont="1" applyBorder="1" applyAlignment="1">
      <alignment horizontal="center" vertical="center"/>
    </xf>
    <xf numFmtId="14" fontId="9" fillId="0" borderId="15" xfId="0" applyNumberFormat="1" applyFont="1" applyBorder="1" applyAlignment="1">
      <alignment/>
    </xf>
    <xf numFmtId="0" fontId="9" fillId="0" borderId="8" xfId="0" applyFont="1" applyBorder="1" applyAlignment="1">
      <alignment/>
    </xf>
    <xf numFmtId="14" fontId="9" fillId="0" borderId="13" xfId="0" applyNumberFormat="1" applyFont="1" applyBorder="1" applyAlignment="1">
      <alignment vertical="center" wrapText="1"/>
    </xf>
    <xf numFmtId="14" fontId="9" fillId="0" borderId="16" xfId="0" applyNumberFormat="1" applyFont="1" applyBorder="1" applyAlignment="1">
      <alignment vertical="center" wrapText="1"/>
    </xf>
    <xf numFmtId="2" fontId="1" fillId="0" borderId="17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7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SheetLayoutView="100" workbookViewId="0" topLeftCell="A15">
      <selection activeCell="E32" sqref="E32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82" t="s">
        <v>0</v>
      </c>
      <c r="E1" s="83"/>
      <c r="F1" s="83"/>
      <c r="G1" s="3"/>
      <c r="H1" s="4"/>
      <c r="I1" s="4"/>
    </row>
    <row r="2" spans="2:9" ht="12.75">
      <c r="B2" s="2"/>
      <c r="D2" s="84" t="s">
        <v>1</v>
      </c>
      <c r="E2" s="85"/>
      <c r="F2" s="85"/>
      <c r="G2" s="5"/>
      <c r="H2" s="4"/>
      <c r="I2" s="4"/>
    </row>
    <row r="3" spans="1:4" ht="18.75" customHeight="1">
      <c r="A3" s="4"/>
      <c r="B3" s="6" t="s">
        <v>64</v>
      </c>
      <c r="C3" s="7">
        <v>1</v>
      </c>
      <c r="D3" s="8"/>
    </row>
    <row r="4" spans="2:4" ht="15" customHeight="1">
      <c r="B4" s="9" t="s">
        <v>2</v>
      </c>
      <c r="C4" s="10">
        <v>4087.3</v>
      </c>
      <c r="D4" s="11" t="s">
        <v>3</v>
      </c>
    </row>
    <row r="5" spans="2:4" ht="15.75" customHeight="1">
      <c r="B5" s="9" t="s">
        <v>4</v>
      </c>
      <c r="C5" s="10">
        <v>3451.4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86" t="s">
        <v>8</v>
      </c>
      <c r="E8" s="87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80">
        <v>56535.72</v>
      </c>
      <c r="E9" s="81"/>
      <c r="F9" s="23">
        <f>64444.47+3119.89</f>
        <v>67564.36</v>
      </c>
      <c r="G9" s="8">
        <v>0</v>
      </c>
      <c r="H9" s="8">
        <f>D9-F9</f>
        <v>-11028.64</v>
      </c>
    </row>
    <row r="10" spans="1:8" ht="18" customHeight="1">
      <c r="A10" s="20"/>
      <c r="B10" s="21" t="s">
        <v>14</v>
      </c>
      <c r="C10" s="22" t="s">
        <v>13</v>
      </c>
      <c r="D10" s="80">
        <v>89867.52</v>
      </c>
      <c r="E10" s="81"/>
      <c r="F10" s="23">
        <f>79751.58+4959.48</f>
        <v>84711.06</v>
      </c>
      <c r="G10" s="8">
        <f>D10-F10</f>
        <v>5156.460000000006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56535.72</v>
      </c>
      <c r="E14" s="22">
        <f>D14</f>
        <v>56535.72</v>
      </c>
      <c r="F14" s="22">
        <f>F9</f>
        <v>67564.36</v>
      </c>
      <c r="G14" s="34" t="s">
        <v>73</v>
      </c>
    </row>
    <row r="15" spans="1:14" ht="22.5">
      <c r="A15" s="30"/>
      <c r="B15" s="33" t="s">
        <v>22</v>
      </c>
      <c r="C15" s="22" t="s">
        <v>13</v>
      </c>
      <c r="D15" s="22">
        <v>97882.92</v>
      </c>
      <c r="E15" s="22">
        <f>D15</f>
        <v>97882.92</v>
      </c>
      <c r="F15" s="22">
        <f>82382.52+5401.91</f>
        <v>87784.43000000001</v>
      </c>
      <c r="G15" s="35" t="s">
        <v>21</v>
      </c>
      <c r="N15" s="1">
        <f>F15*100/D15</f>
        <v>89.68309282150553</v>
      </c>
    </row>
    <row r="16" spans="1:14" ht="25.5">
      <c r="A16" s="30"/>
      <c r="B16" s="33" t="s">
        <v>23</v>
      </c>
      <c r="C16" s="22" t="s">
        <v>13</v>
      </c>
      <c r="D16" s="22">
        <v>176120.31</v>
      </c>
      <c r="E16" s="22">
        <f>D16</f>
        <v>176120.31</v>
      </c>
      <c r="F16" s="22">
        <f>148538.3+9820.32</f>
        <v>158358.62</v>
      </c>
      <c r="G16" s="35" t="s">
        <v>21</v>
      </c>
      <c r="N16" s="1">
        <f>F16*100/D16</f>
        <v>89.91502456474214</v>
      </c>
    </row>
    <row r="17" spans="1:14" ht="22.5">
      <c r="A17" s="30"/>
      <c r="B17" s="33" t="s">
        <v>24</v>
      </c>
      <c r="C17" s="22" t="s">
        <v>13</v>
      </c>
      <c r="D17" s="22">
        <v>29112.48</v>
      </c>
      <c r="E17" s="22">
        <f>D17</f>
        <v>29112.48</v>
      </c>
      <c r="F17" s="22">
        <f>22135.99+1606.54</f>
        <v>23742.530000000002</v>
      </c>
      <c r="G17" s="35" t="s">
        <v>21</v>
      </c>
      <c r="N17" s="1">
        <f>F17*100/D17</f>
        <v>81.55447423235672</v>
      </c>
    </row>
    <row r="18" spans="1:14" ht="25.5">
      <c r="A18" s="30"/>
      <c r="B18" s="33" t="s">
        <v>25</v>
      </c>
      <c r="C18" s="22" t="s">
        <v>13</v>
      </c>
      <c r="D18" s="22">
        <v>10549.36</v>
      </c>
      <c r="E18" s="22">
        <f>D18</f>
        <v>10549.36</v>
      </c>
      <c r="F18" s="22">
        <f>7764.35+1381.66</f>
        <v>9146.01</v>
      </c>
      <c r="G18" s="35" t="s">
        <v>21</v>
      </c>
      <c r="N18" s="1">
        <f>F18*100/D18</f>
        <v>86.69729727680162</v>
      </c>
    </row>
    <row r="19" spans="1:9" ht="34.5" customHeight="1">
      <c r="A19" s="20"/>
      <c r="B19" s="21" t="s">
        <v>26</v>
      </c>
      <c r="C19" s="22" t="s">
        <v>13</v>
      </c>
      <c r="D19" s="22"/>
      <c r="E19" s="22"/>
      <c r="F19" s="36">
        <f>G22-G10-G9</f>
        <v>28249.72</v>
      </c>
      <c r="G19" s="35"/>
      <c r="I19" s="37"/>
    </row>
    <row r="20" spans="1:7" ht="15.75">
      <c r="A20" s="24" t="s">
        <v>27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28</v>
      </c>
      <c r="E21" s="22"/>
      <c r="F21" s="22" t="s">
        <v>29</v>
      </c>
      <c r="G21" s="22" t="s">
        <v>30</v>
      </c>
    </row>
    <row r="22" spans="1:11" ht="12.75">
      <c r="A22" s="20"/>
      <c r="B22" s="21" t="s">
        <v>14</v>
      </c>
      <c r="C22" s="22" t="s">
        <v>13</v>
      </c>
      <c r="D22" s="36">
        <f>D10</f>
        <v>89867.52</v>
      </c>
      <c r="E22" s="36"/>
      <c r="F22" s="40">
        <f>H41</f>
        <v>56461.34</v>
      </c>
      <c r="G22" s="36">
        <f>D22-F22</f>
        <v>33406.18000000001</v>
      </c>
      <c r="H22" s="41"/>
      <c r="I22" s="41"/>
      <c r="J22" s="41"/>
      <c r="K22" s="41"/>
    </row>
    <row r="23" spans="1:7" ht="12.75">
      <c r="A23" s="20"/>
      <c r="B23" s="21" t="s">
        <v>31</v>
      </c>
      <c r="C23" s="22" t="s">
        <v>13</v>
      </c>
      <c r="D23" s="22"/>
      <c r="E23" s="22"/>
      <c r="F23" s="22"/>
      <c r="G23" s="8">
        <f>F19</f>
        <v>28249.72</v>
      </c>
    </row>
    <row r="24" spans="1:14" ht="15.75">
      <c r="A24" s="42" t="s">
        <v>32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33</v>
      </c>
      <c r="B25" s="47" t="s">
        <v>34</v>
      </c>
      <c r="C25" s="47" t="s">
        <v>35</v>
      </c>
      <c r="D25" s="47" t="s">
        <v>36</v>
      </c>
      <c r="E25" s="47" t="s">
        <v>37</v>
      </c>
      <c r="F25" s="47" t="s">
        <v>38</v>
      </c>
      <c r="G25" s="48" t="s">
        <v>39</v>
      </c>
      <c r="H25" s="49" t="s">
        <v>40</v>
      </c>
      <c r="I25" s="49" t="s">
        <v>41</v>
      </c>
      <c r="J25" s="49" t="s">
        <v>42</v>
      </c>
      <c r="K25" s="50" t="s">
        <v>43</v>
      </c>
      <c r="L25" s="51" t="s">
        <v>44</v>
      </c>
      <c r="M25" s="52" t="s">
        <v>45</v>
      </c>
      <c r="N25" s="53"/>
    </row>
    <row r="26" spans="1:13" s="58" customFormat="1" ht="33.75">
      <c r="A26" s="55">
        <v>31</v>
      </c>
      <c r="B26" s="55" t="s">
        <v>46</v>
      </c>
      <c r="C26" s="55" t="s">
        <v>48</v>
      </c>
      <c r="D26" s="55">
        <v>1</v>
      </c>
      <c r="E26" s="55">
        <v>60</v>
      </c>
      <c r="F26" s="55" t="s">
        <v>49</v>
      </c>
      <c r="G26" s="55"/>
      <c r="H26" s="55">
        <v>6377</v>
      </c>
      <c r="I26" s="55">
        <v>1513</v>
      </c>
      <c r="J26" s="56">
        <v>41453</v>
      </c>
      <c r="K26" s="55" t="s">
        <v>47</v>
      </c>
      <c r="L26" s="78">
        <v>41453</v>
      </c>
      <c r="M26" s="57"/>
    </row>
    <row r="27" spans="1:13" s="58" customFormat="1" ht="22.5">
      <c r="A27" s="55">
        <v>23</v>
      </c>
      <c r="B27" s="55" t="s">
        <v>46</v>
      </c>
      <c r="C27" s="55" t="s">
        <v>48</v>
      </c>
      <c r="D27" s="55">
        <v>1</v>
      </c>
      <c r="E27" s="55"/>
      <c r="F27" s="55" t="s">
        <v>50</v>
      </c>
      <c r="G27" s="55"/>
      <c r="H27" s="55">
        <v>38832</v>
      </c>
      <c r="I27" s="55">
        <v>16106</v>
      </c>
      <c r="J27" s="56">
        <v>41516</v>
      </c>
      <c r="K27" s="55" t="s">
        <v>47</v>
      </c>
      <c r="L27" s="78">
        <v>41516</v>
      </c>
      <c r="M27" s="57"/>
    </row>
    <row r="28" spans="1:13" s="58" customFormat="1" ht="11.25">
      <c r="A28" s="55">
        <v>44</v>
      </c>
      <c r="B28" s="55" t="s">
        <v>46</v>
      </c>
      <c r="C28" s="55" t="s">
        <v>48</v>
      </c>
      <c r="D28" s="55">
        <v>1</v>
      </c>
      <c r="E28" s="55">
        <v>58</v>
      </c>
      <c r="F28" s="55" t="s">
        <v>51</v>
      </c>
      <c r="G28" s="55"/>
      <c r="H28" s="55">
        <v>880</v>
      </c>
      <c r="I28" s="55">
        <v>199.65</v>
      </c>
      <c r="J28" s="56">
        <v>41515</v>
      </c>
      <c r="K28" s="55" t="s">
        <v>47</v>
      </c>
      <c r="L28" s="78">
        <v>41515</v>
      </c>
      <c r="M28" s="57"/>
    </row>
    <row r="29" spans="1:15" s="58" customFormat="1" ht="45.75" thickBot="1">
      <c r="A29" s="60">
        <v>61</v>
      </c>
      <c r="B29" s="60" t="s">
        <v>46</v>
      </c>
      <c r="C29" s="60" t="s">
        <v>48</v>
      </c>
      <c r="D29" s="60">
        <v>1</v>
      </c>
      <c r="E29" s="60"/>
      <c r="F29" s="60" t="s">
        <v>52</v>
      </c>
      <c r="G29" s="60" t="s">
        <v>53</v>
      </c>
      <c r="H29" s="60">
        <v>540</v>
      </c>
      <c r="I29" s="60">
        <v>150</v>
      </c>
      <c r="J29" s="64">
        <v>41547</v>
      </c>
      <c r="K29" s="60" t="s">
        <v>47</v>
      </c>
      <c r="L29" s="79">
        <v>41547</v>
      </c>
      <c r="M29" s="65"/>
      <c r="N29" s="66"/>
      <c r="O29" s="66"/>
    </row>
    <row r="30" spans="1:13" s="58" customFormat="1" ht="33.75">
      <c r="A30" s="61">
        <v>74</v>
      </c>
      <c r="B30" s="61" t="s">
        <v>46</v>
      </c>
      <c r="C30" s="61" t="s">
        <v>48</v>
      </c>
      <c r="D30" s="61">
        <v>1</v>
      </c>
      <c r="E30" s="61"/>
      <c r="F30" s="55" t="s">
        <v>54</v>
      </c>
      <c r="G30" s="55" t="s">
        <v>55</v>
      </c>
      <c r="H30" s="61">
        <v>1100</v>
      </c>
      <c r="I30" s="61">
        <v>329</v>
      </c>
      <c r="J30" s="62">
        <v>41578</v>
      </c>
      <c r="K30" s="61" t="s">
        <v>47</v>
      </c>
      <c r="L30" s="62">
        <v>41578</v>
      </c>
      <c r="M30" s="67"/>
    </row>
    <row r="31" spans="1:13" s="58" customFormat="1" ht="45">
      <c r="A31" s="61">
        <v>85</v>
      </c>
      <c r="B31" s="61" t="s">
        <v>46</v>
      </c>
      <c r="C31" s="55" t="s">
        <v>48</v>
      </c>
      <c r="D31" s="55">
        <v>1</v>
      </c>
      <c r="E31" s="55"/>
      <c r="F31" s="55" t="s">
        <v>56</v>
      </c>
      <c r="G31" s="55" t="s">
        <v>57</v>
      </c>
      <c r="H31" s="61">
        <v>3260</v>
      </c>
      <c r="I31" s="61">
        <v>487</v>
      </c>
      <c r="J31" s="68">
        <v>41603</v>
      </c>
      <c r="K31" s="61" t="s">
        <v>47</v>
      </c>
      <c r="L31" s="62">
        <v>41603</v>
      </c>
      <c r="M31" s="67"/>
    </row>
    <row r="32" spans="1:13" s="66" customFormat="1" ht="22.5">
      <c r="A32" s="63" t="s">
        <v>58</v>
      </c>
      <c r="B32" s="61" t="s">
        <v>46</v>
      </c>
      <c r="C32" s="55" t="s">
        <v>48</v>
      </c>
      <c r="D32" s="55">
        <v>1</v>
      </c>
      <c r="E32" s="55"/>
      <c r="F32" s="55" t="s">
        <v>59</v>
      </c>
      <c r="G32" s="55" t="s">
        <v>60</v>
      </c>
      <c r="H32" s="61">
        <v>4488.74</v>
      </c>
      <c r="I32" s="61">
        <v>828.41</v>
      </c>
      <c r="J32" s="68">
        <v>41634</v>
      </c>
      <c r="K32" s="61" t="s">
        <v>47</v>
      </c>
      <c r="L32" s="62">
        <v>41633</v>
      </c>
      <c r="M32" s="67">
        <v>20</v>
      </c>
    </row>
    <row r="33" spans="1:13" s="69" customFormat="1" ht="22.5">
      <c r="A33" s="70" t="s">
        <v>61</v>
      </c>
      <c r="B33" s="70" t="s">
        <v>46</v>
      </c>
      <c r="C33" s="71" t="s">
        <v>48</v>
      </c>
      <c r="D33" s="72">
        <v>1</v>
      </c>
      <c r="E33" s="73"/>
      <c r="F33" s="71" t="s">
        <v>62</v>
      </c>
      <c r="G33" s="71" t="s">
        <v>63</v>
      </c>
      <c r="H33" s="70">
        <v>983.6</v>
      </c>
      <c r="I33" s="74"/>
      <c r="J33" s="74">
        <v>41638</v>
      </c>
      <c r="K33" s="75" t="s">
        <v>47</v>
      </c>
      <c r="L33" s="76">
        <v>41603</v>
      </c>
      <c r="M33" s="77"/>
    </row>
    <row r="34" spans="1:13" ht="33.75">
      <c r="A34" s="8"/>
      <c r="B34" s="8" t="s">
        <v>46</v>
      </c>
      <c r="C34" s="8" t="s">
        <v>48</v>
      </c>
      <c r="D34" s="59">
        <v>1</v>
      </c>
      <c r="E34" s="8"/>
      <c r="F34" s="35" t="s">
        <v>65</v>
      </c>
      <c r="G34" s="8"/>
      <c r="H34" s="8"/>
      <c r="I34" s="8"/>
      <c r="J34" s="8" t="s">
        <v>66</v>
      </c>
      <c r="K34" s="8"/>
      <c r="L34" s="8"/>
      <c r="M34" s="8"/>
    </row>
    <row r="35" spans="1:13" ht="22.5">
      <c r="A35" s="8"/>
      <c r="B35" s="8" t="s">
        <v>46</v>
      </c>
      <c r="C35" s="8" t="s">
        <v>48</v>
      </c>
      <c r="D35" s="59">
        <v>1</v>
      </c>
      <c r="E35" s="8"/>
      <c r="F35" s="35" t="s">
        <v>67</v>
      </c>
      <c r="G35" s="8"/>
      <c r="H35" s="8"/>
      <c r="I35" s="8"/>
      <c r="J35" s="8" t="s">
        <v>66</v>
      </c>
      <c r="K35" s="8"/>
      <c r="L35" s="8"/>
      <c r="M35" s="8"/>
    </row>
    <row r="36" spans="1:13" ht="12.75">
      <c r="A36" s="8"/>
      <c r="B36" s="8" t="s">
        <v>46</v>
      </c>
      <c r="C36" s="8" t="s">
        <v>48</v>
      </c>
      <c r="D36" s="59">
        <v>1</v>
      </c>
      <c r="E36" s="8"/>
      <c r="F36" s="35" t="s">
        <v>68</v>
      </c>
      <c r="G36" s="8"/>
      <c r="H36" s="8"/>
      <c r="I36" s="8"/>
      <c r="J36" s="8" t="s">
        <v>66</v>
      </c>
      <c r="K36" s="8"/>
      <c r="L36" s="8"/>
      <c r="M36" s="8"/>
    </row>
    <row r="37" spans="1:13" ht="22.5">
      <c r="A37" s="8"/>
      <c r="B37" s="8" t="s">
        <v>46</v>
      </c>
      <c r="C37" s="8" t="s">
        <v>48</v>
      </c>
      <c r="D37" s="59">
        <v>1</v>
      </c>
      <c r="E37" s="8"/>
      <c r="F37" s="35" t="s">
        <v>69</v>
      </c>
      <c r="G37" s="8"/>
      <c r="H37" s="8"/>
      <c r="I37" s="8"/>
      <c r="J37" s="8" t="s">
        <v>66</v>
      </c>
      <c r="K37" s="8"/>
      <c r="L37" s="8"/>
      <c r="M37" s="8"/>
    </row>
    <row r="38" spans="1:13" ht="22.5">
      <c r="A38" s="8"/>
      <c r="B38" s="8" t="s">
        <v>46</v>
      </c>
      <c r="C38" s="8" t="s">
        <v>48</v>
      </c>
      <c r="D38" s="59">
        <v>1</v>
      </c>
      <c r="E38" s="8"/>
      <c r="F38" s="35" t="s">
        <v>70</v>
      </c>
      <c r="G38" s="8"/>
      <c r="H38" s="8"/>
      <c r="I38" s="8"/>
      <c r="J38" s="8" t="s">
        <v>66</v>
      </c>
      <c r="K38" s="8"/>
      <c r="L38" s="8"/>
      <c r="M38" s="8"/>
    </row>
    <row r="39" spans="1:13" ht="33.75">
      <c r="A39" s="8"/>
      <c r="B39" s="8" t="s">
        <v>46</v>
      </c>
      <c r="C39" s="8" t="s">
        <v>48</v>
      </c>
      <c r="D39" s="59">
        <v>1</v>
      </c>
      <c r="E39" s="8"/>
      <c r="F39" s="35" t="s">
        <v>71</v>
      </c>
      <c r="G39" s="8"/>
      <c r="H39" s="8"/>
      <c r="I39" s="8"/>
      <c r="J39" s="8" t="s">
        <v>66</v>
      </c>
      <c r="K39" s="8"/>
      <c r="L39" s="8"/>
      <c r="M39" s="8"/>
    </row>
    <row r="40" spans="1:13" ht="33.75">
      <c r="A40" s="8"/>
      <c r="B40" s="8" t="s">
        <v>46</v>
      </c>
      <c r="C40" s="8" t="s">
        <v>48</v>
      </c>
      <c r="D40" s="59">
        <v>1</v>
      </c>
      <c r="E40" s="8"/>
      <c r="F40" s="35" t="s">
        <v>72</v>
      </c>
      <c r="G40" s="8"/>
      <c r="H40" s="8"/>
      <c r="I40" s="8"/>
      <c r="J40" s="8" t="s">
        <v>66</v>
      </c>
      <c r="K40" s="8"/>
      <c r="L40" s="8"/>
      <c r="M40" s="8"/>
    </row>
    <row r="41" ht="12.75">
      <c r="H41" s="1">
        <f>SUM(H26:H33)</f>
        <v>56461.34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2014-04-15T06:33:09Z</dcterms:modified>
  <cp:category/>
  <cp:version/>
  <cp:contentType/>
  <cp:contentStatus/>
</cp:coreProperties>
</file>