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'2.8.'!$A$1:$H$112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<sst xmlns="http://schemas.openxmlformats.org/spreadsheetml/2006/main" count="290" uniqueCount="185">
  <si>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</si>
  <si>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</si>
  <si>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</si>
  <si>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</si>
  <si>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</si>
  <si>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</si>
  <si>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</si>
  <si>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</si>
  <si>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</si>
  <si>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</si>
  <si>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</si>
  <si>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</si>
  <si>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</si>
  <si>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</si>
  <si>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</si>
  <si>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</si>
  <si>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</si>
  <si>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</si>
  <si>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</si>
  <si>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</si>
  <si>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</si>
  <si>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</si>
  <si>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</si>
  <si>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</si>
  <si>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</si>
  <si>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</si>
  <si>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</si>
  <si>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</si>
  <si>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</si>
  <si>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</si>
  <si>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</si>
  <si>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</si>
  <si>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</si>
  <si>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</si>
  <si>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</si>
  <si>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</si>
  <si>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</si>
  <si>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</si>
  <si>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</si>
  <si>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</si>
  <si>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</si>
  <si>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</si>
  <si>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</si>
  <si>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</si>
  <si>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</si>
  <si>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</si>
  <si>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</si>
  <si>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</si>
  <si>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</si>
  <si>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</si>
  <si>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</si>
  <si>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</si>
  <si>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</si>
  <si>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</si>
  <si>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</si>
  <si>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</si>
  <si>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</si>
  <si>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</si>
  <si>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</si>
  <si>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</si>
  <si>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</si>
  <si>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</si>
  <si>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</si>
  <si>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</si>
  <si>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</si>
  <si>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</si>
  <si>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</si>
  <si>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</si>
  <si>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</si>
  <si>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</si>
  <si>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</si>
  <si>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</si>
  <si>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</si>
  <si>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</si>
  <si>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</si>
  <si>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</si>
  <si>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</si>
  <si>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</si>
  <si>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</si>
  <si>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</si>
  <si>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</si>
  <si>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</si>
  <si>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</si>
  <si>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</si>
  <si>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</si>
  <si>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</si>
  <si>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</si>
  <si>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</si>
  <si>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</si>
  <si>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</si>
  <si>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</si>
  <si>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</si>
  <si>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</si>
  <si>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</si>
  <si>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</si>
  <si>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</si>
  <si>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</si>
  <si>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</si>
  <si>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</si>
  <si>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</si>
  <si>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</si>
  <si>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</si>
  <si>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</si>
  <si>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</si>
  <si>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</si>
  <si>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</si>
  <si>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</si>
  <si>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</si>
  <si>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</si>
  <si>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</si>
  <si>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</si>
  <si>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</si>
  <si>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</si>
  <si>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</si>
  <si>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</si>
  <si>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</si>
  <si>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</si>
  <si>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</si>
  <si>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</si>
  <si>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</si>
  <si>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</si>
  <si>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</si>
  <si>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</si>
  <si>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</si>
  <si>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</si>
  <si>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</si>
  <si>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</si>
  <si>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</si>
  <si>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</si>
  <si>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</si>
  <si>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</si>
  <si>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</si>
  <si>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</si>
  <si>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</si>
  <si>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</si>
  <si>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</si>
  <si>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</si>
  <si>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</si>
  <si>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</si>
  <si>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</si>
  <si>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</si>
  <si>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</si>
  <si>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</si>
  <si>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</si>
  <si>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</si>
  <si>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</si>
  <si>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</si>
  <si>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</si>
  <si>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</si>
  <si>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</si>
  <si>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</si>
  <si>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</si>
  <si>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</si>
  <si>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</si>
  <si>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</si>
  <si>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</si>
  <si>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</si>
  <si>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</si>
  <si>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</si>
  <si>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</si>
  <si>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</si>
  <si>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</si>
  <si>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</si>
  <si>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</si>
  <si>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</si>
  <si>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</si>
  <si>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</si>
  <si>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</si>
  <si>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</si>
  <si>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</si>
  <si>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</si>
  <si>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</si>
  <si>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</si>
  <si>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</si>
  <si>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</si>
  <si>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</si>
  <si>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</si>
  <si>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</si>
  <si>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44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</si>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</sst>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1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22" fillId="0" borderId="33" xfId="0" applyFont="1" applyBorder="1" applyAlignment="1">
      <alignment wrapText="1"/>
    </xf>
    <xf numFmtId="0" fontId="31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32" fillId="0" borderId="33" xfId="0" applyFont="1" applyFill="1" applyBorder="1" applyAlignment="1">
      <alignment vertical="top" wrapText="1"/>
    </xf>
    <xf numFmtId="0" fontId="0" fillId="24" borderId="33" xfId="0" applyFill="1" applyBorder="1" applyAlignment="1">
      <alignment wrapText="1"/>
    </xf>
    <xf numFmtId="0" fontId="0" fillId="24" borderId="33" xfId="0" applyFill="1" applyBorder="1" applyAlignment="1">
      <alignment/>
    </xf>
    <xf numFmtId="0" fontId="4" fillId="0" borderId="24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61">
      <selection activeCell="E46" sqref="E4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9" t="s">
        <v>178</v>
      </c>
      <c r="B1" s="139"/>
      <c r="C1" s="139"/>
      <c r="D1" s="139"/>
      <c r="E1" s="139"/>
      <c r="F1" s="139"/>
      <c r="G1" s="139"/>
      <c r="H1" s="13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9"/>
      <c r="E3" s="120"/>
      <c r="F3" s="15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0"/>
      <c r="E4" s="141"/>
      <c r="F4" s="142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3"/>
      <c r="E5" s="144"/>
      <c r="F5" s="145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6"/>
      <c r="E6" s="147"/>
      <c r="F6" s="148"/>
      <c r="G6" s="36">
        <v>42735</v>
      </c>
      <c r="H6" s="5"/>
    </row>
    <row r="7" spans="1:8" ht="38.25" customHeight="1" thickBot="1">
      <c r="A7" s="155" t="s">
        <v>13</v>
      </c>
      <c r="B7" s="156"/>
      <c r="C7" s="156"/>
      <c r="D7" s="157"/>
      <c r="E7" s="157"/>
      <c r="F7" s="157"/>
      <c r="G7" s="156"/>
      <c r="H7" s="158"/>
    </row>
    <row r="8" spans="1:8" ht="33" customHeight="1" thickBot="1">
      <c r="A8" s="40" t="s">
        <v>0</v>
      </c>
      <c r="B8" s="39" t="s">
        <v>1</v>
      </c>
      <c r="C8" s="41" t="s">
        <v>2</v>
      </c>
      <c r="D8" s="151" t="s">
        <v>3</v>
      </c>
      <c r="E8" s="152"/>
      <c r="F8" s="15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9" t="s">
        <v>15</v>
      </c>
      <c r="E9" s="120"/>
      <c r="F9" s="12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9" t="s">
        <v>18</v>
      </c>
      <c r="E10" s="120"/>
      <c r="F10" s="121"/>
      <c r="G10" s="63">
        <v>2060.69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9" t="s">
        <v>20</v>
      </c>
      <c r="E11" s="120"/>
      <c r="F11" s="121"/>
      <c r="G11" s="89">
        <f>14827.64</f>
        <v>14827.64</v>
      </c>
      <c r="H11" s="49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22" t="s">
        <v>23</v>
      </c>
      <c r="E12" s="123"/>
      <c r="F12" s="124"/>
      <c r="G12" s="90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2"/>
      <c r="G13" s="65">
        <f>3365.52</f>
        <v>3365.52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2"/>
      <c r="G14" s="91">
        <v>3528.57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2"/>
      <c r="G15" s="92">
        <f>339.18</f>
        <v>339.18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2"/>
      <c r="G16" s="93">
        <f>4119.86+112.54+3528.57-339.18</f>
        <v>7421.789999999999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2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2"/>
      <c r="G18" s="14">
        <f>G10</f>
        <v>2060.69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2"/>
      <c r="G19" s="73">
        <f>G18+G15-G17</f>
        <v>2399.87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5" t="s">
        <v>32</v>
      </c>
      <c r="E20" s="126"/>
      <c r="F20" s="127"/>
      <c r="G20" s="65">
        <f>8512.41</f>
        <v>8512.41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9" t="s">
        <v>151</v>
      </c>
      <c r="E21" s="120"/>
      <c r="F21" s="121"/>
      <c r="G21" s="64">
        <f>7839.46</f>
        <v>7839.46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9" t="s">
        <v>152</v>
      </c>
      <c r="E22" s="120"/>
      <c r="F22" s="121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3" t="s">
        <v>153</v>
      </c>
      <c r="E23" s="134"/>
      <c r="F23" s="101"/>
      <c r="G23" s="64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19" t="s">
        <v>35</v>
      </c>
      <c r="E24" s="120"/>
      <c r="F24" s="121"/>
      <c r="G24" s="86">
        <f>G25+G26+G27+G28+G29+G30</f>
        <v>5991.29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2" t="s">
        <v>38</v>
      </c>
      <c r="E25" s="123"/>
      <c r="F25" s="124"/>
      <c r="G25" s="81">
        <f>5991.29</f>
        <v>5991.29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2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2"/>
      <c r="G28" s="75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2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0" t="s">
        <v>51</v>
      </c>
      <c r="E35" s="111"/>
      <c r="F35" s="112"/>
      <c r="G35" s="66">
        <f>G24+G10</f>
        <v>8051.98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2"/>
      <c r="G37" s="73">
        <f>G19</f>
        <v>2399.87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2"/>
      <c r="G38" s="87">
        <f>G11+G12-G24</f>
        <v>11425.73</v>
      </c>
      <c r="H38" s="49"/>
    </row>
    <row r="39" spans="1:8" ht="38.25" customHeight="1" thickBot="1">
      <c r="A39" s="136" t="s">
        <v>58</v>
      </c>
      <c r="B39" s="137"/>
      <c r="C39" s="137"/>
      <c r="D39" s="137"/>
      <c r="E39" s="137"/>
      <c r="F39" s="156"/>
      <c r="G39" s="137"/>
      <c r="H39" s="15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162">
        <v>2.52</v>
      </c>
      <c r="F42" s="79" t="s">
        <v>136</v>
      </c>
      <c r="G42" s="60">
        <v>3810334293</v>
      </c>
      <c r="H42" s="61">
        <f>G13</f>
        <v>3365.52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8512.41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7839.46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02"/>
      <c r="G47" s="112"/>
      <c r="H47" s="61">
        <f>SUM(H41:H46)</f>
        <v>19717.39</v>
      </c>
    </row>
    <row r="48" spans="1:8" ht="19.5" customHeight="1" thickBot="1">
      <c r="A48" s="136" t="s">
        <v>64</v>
      </c>
      <c r="B48" s="137"/>
      <c r="C48" s="137"/>
      <c r="D48" s="137"/>
      <c r="E48" s="137"/>
      <c r="F48" s="137"/>
      <c r="G48" s="137"/>
      <c r="H48" s="13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4" t="s">
        <v>141</v>
      </c>
      <c r="E49" s="10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4" t="s">
        <v>69</v>
      </c>
      <c r="E50" s="10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4" t="s">
        <v>71</v>
      </c>
      <c r="E51" s="10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4" t="s">
        <v>73</v>
      </c>
      <c r="E52" s="105"/>
      <c r="F52" s="56">
        <v>0</v>
      </c>
      <c r="G52" s="51"/>
      <c r="H52" s="49"/>
    </row>
    <row r="53" spans="1:8" ht="18.75" customHeight="1" thickBot="1">
      <c r="A53" s="159" t="s">
        <v>74</v>
      </c>
      <c r="B53" s="160"/>
      <c r="C53" s="160"/>
      <c r="D53" s="160"/>
      <c r="E53" s="160"/>
      <c r="F53" s="160"/>
      <c r="G53" s="160"/>
      <c r="H53" s="161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4" t="s">
        <v>15</v>
      </c>
      <c r="E54" s="10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4" t="s">
        <v>18</v>
      </c>
      <c r="E55" s="10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4" t="s">
        <v>20</v>
      </c>
      <c r="E56" s="10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4" t="s">
        <v>53</v>
      </c>
      <c r="E57" s="10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4" t="s">
        <v>55</v>
      </c>
      <c r="E58" s="10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1" t="s">
        <v>57</v>
      </c>
      <c r="E59" s="132"/>
      <c r="F59" s="57">
        <f>D66+E66+F66+G66+H66</f>
        <v>1163.97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v>0</v>
      </c>
      <c r="E63" s="75">
        <f>E64/117.48</f>
        <v>0</v>
      </c>
      <c r="F63" s="75">
        <f>F64/12</f>
        <v>127.13916666666667</v>
      </c>
      <c r="G63" s="76">
        <f>G64/18.26</f>
        <v>0</v>
      </c>
      <c r="H63" s="77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1525.67</f>
        <v>1525.67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361.7</f>
        <v>361.7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1163.97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1525.67+-361.7</f>
        <v>1163.97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-361.70000000000005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03" t="s">
        <v>145</v>
      </c>
      <c r="E69" s="100"/>
      <c r="F69" s="100"/>
      <c r="G69" s="100"/>
      <c r="H69" s="13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3" t="s">
        <v>145</v>
      </c>
      <c r="E70" s="114"/>
      <c r="F70" s="114"/>
      <c r="G70" s="114"/>
      <c r="H70" s="11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6" t="s">
        <v>101</v>
      </c>
      <c r="B72" s="137"/>
      <c r="C72" s="137"/>
      <c r="D72" s="137"/>
      <c r="E72" s="137"/>
      <c r="F72" s="137"/>
      <c r="G72" s="137"/>
      <c r="H72" s="13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/>
      <c r="F73" s="111"/>
      <c r="G73" s="112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2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2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3"/>
      <c r="F76" s="114"/>
      <c r="G76" s="115"/>
      <c r="H76" s="26">
        <f>D68+E68+F68+G68+H68</f>
        <v>-361.70000000000005</v>
      </c>
    </row>
    <row r="77" spans="1:8" ht="25.5" customHeight="1" thickBot="1">
      <c r="A77" s="136" t="s">
        <v>107</v>
      </c>
      <c r="B77" s="137"/>
      <c r="C77" s="137"/>
      <c r="D77" s="137"/>
      <c r="E77" s="137"/>
      <c r="F77" s="137"/>
      <c r="G77" s="137"/>
      <c r="H77" s="13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/>
      <c r="F78" s="111"/>
      <c r="G78" s="112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6"/>
      <c r="F79" s="117"/>
      <c r="G79" s="118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7" t="s">
        <v>167</v>
      </c>
      <c r="F80" s="108"/>
      <c r="G80" s="108"/>
      <c r="H80" s="109"/>
    </row>
    <row r="81" ht="12.75">
      <c r="A81" s="1"/>
    </row>
    <row r="82" ht="12.75">
      <c r="A82" s="1"/>
    </row>
    <row r="83" spans="1:8" ht="38.25" customHeight="1">
      <c r="A83" s="106" t="s">
        <v>172</v>
      </c>
      <c r="B83" s="106"/>
      <c r="C83" s="106"/>
      <c r="D83" s="106"/>
      <c r="E83" s="106"/>
      <c r="F83" s="106"/>
      <c r="G83" s="106"/>
      <c r="H83" s="10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  <row r="99" spans="2:3" ht="15">
      <c r="B99" s="154" t="s">
        <v>179</v>
      </c>
      <c r="C99" s="154"/>
    </row>
    <row r="100" spans="2:4" ht="26.25">
      <c r="B100" s="94" t="s">
        <v>180</v>
      </c>
      <c r="C100" s="95" t="s">
        <v>181</v>
      </c>
      <c r="D100" s="96" t="s">
        <v>182</v>
      </c>
    </row>
    <row r="101" spans="2:4" ht="22.5">
      <c r="B101" s="97" t="s">
        <v>183</v>
      </c>
      <c r="C101" s="98">
        <f>48.2</f>
        <v>48.2</v>
      </c>
      <c r="D101" s="99">
        <f>0</f>
        <v>0</v>
      </c>
    </row>
    <row r="102" spans="2:4" ht="22.5">
      <c r="B102" s="97" t="s">
        <v>184</v>
      </c>
      <c r="C102" s="98">
        <v>0</v>
      </c>
      <c r="D102" s="99">
        <v>0</v>
      </c>
    </row>
  </sheetData>
  <sheetProtection/>
  <mergeCells count="70">
    <mergeCell ref="B99:C99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E73:G73"/>
    <mergeCell ref="C90:E90"/>
    <mergeCell ref="D58:E58"/>
    <mergeCell ref="D59:E59"/>
    <mergeCell ref="A72:H72"/>
    <mergeCell ref="A77:H77"/>
    <mergeCell ref="D35:F35"/>
    <mergeCell ref="D30:F30"/>
    <mergeCell ref="D17:F17"/>
    <mergeCell ref="D18:F18"/>
    <mergeCell ref="D19:F19"/>
    <mergeCell ref="D33:F33"/>
    <mergeCell ref="D22:F22"/>
    <mergeCell ref="D23:F23"/>
    <mergeCell ref="D24:F24"/>
    <mergeCell ref="D25:F25"/>
    <mergeCell ref="D26:F26"/>
    <mergeCell ref="D9:F9"/>
    <mergeCell ref="D28:F28"/>
    <mergeCell ref="D29:F29"/>
    <mergeCell ref="D27:F2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2017-04-04T02:53:07Z</cp:lastPrinted>
  <dcterms:created xsi:type="dcterms:W3CDTF">1996-10-08T23:32:33Z</dcterms:created>
  <dcterms:modified xsi:type="dcterms:W3CDTF">2017-04-04T02:54:36Z</dcterms:modified>
  <cp:category/>
  <cp:version/>
  <cp:contentType/>
  <cp:contentStatus/>
</cp:coreProperties>
</file>