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'2.8.'!$A$1:$H$100</definedName>
  </definedNames>
  <calcPr fullCalcOnLoad="1"/>
</workbook>
</file>

<file path=xl/sharedStrings.xml><?xml version="1.0" encoding="utf-8"?>
<sst xmlns="http://schemas.openxmlformats.org/spreadsheetml/2006/main" count="292" uniqueCount="187">
  <si>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</si>
  <si>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</si>
  <si>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</si>
  <si>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</si>
  <si>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</si>
  <si>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</si>
  <si>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</si>
  <si>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</si>
  <si>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</si>
  <si>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</si>
  <si>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</si>
  <si>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</si>
  <si>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</si>
  <si>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</si>
  <si>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</si>
  <si>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</si>
  <si>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</si>
  <si>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</si>
  <si>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</si>
  <si>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</si>
  <si>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</si>
  <si>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</si>
  <si>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</si>
  <si>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</si>
  <si>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</si>
  <si>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</si>
  <si>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</si>
  <si>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</si>
  <si>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</si>
  <si>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</si>
  <si>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</si>
  <si>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</si>
  <si>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</si>
  <si>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</si>
  <si>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</si>
  <si>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</si>
  <si>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</si>
  <si>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</si>
  <si>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</si>
  <si>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</si>
  <si>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</si>
  <si>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</si>
  <si>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</si>
  <si>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</si>
  <si>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</si>
  <si>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</si>
  <si>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</si>
  <si>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</si>
  <si>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</si>
  <si>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</si>
  <si>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</si>
  <si>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</si>
  <si>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</si>
  <si>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</si>
  <si>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</si>
  <si>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</si>
  <si>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</si>
  <si>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</si>
  <si>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</si>
  <si>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</si>
  <si>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</si>
  <si>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</si>
  <si>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</si>
  <si>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</si>
  <si>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</si>
  <si>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</si>
  <si>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</si>
  <si>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</si>
  <si>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</si>
  <si>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</si>
  <si>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</si>
  <si>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</si>
  <si>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</si>
  <si>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</si>
  <si>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</si>
  <si>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</si>
  <si>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</si>
  <si>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</si>
  <si>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</si>
  <si>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</si>
  <si>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</si>
  <si>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</si>
  <si>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</si>
  <si>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</si>
  <si>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</si>
  <si>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</si>
  <si>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</si>
  <si>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</si>
  <si>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</si>
  <si>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</si>
  <si>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</si>
  <si>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</si>
  <si>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</si>
  <si>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</si>
  <si>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</si>
  <si>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</si>
  <si>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</si>
  <si>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</si>
  <si>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</si>
  <si>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</si>
  <si>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</si>
  <si>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</si>
  <si>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</si>
  <si>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</si>
  <si>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</si>
  <si>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</si>
  <si>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</si>
  <si>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</si>
  <si>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</si>
  <si>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</si>
  <si>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</si>
  <si>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</si>
  <si>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</si>
  <si>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</si>
  <si>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</si>
  <si>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</si>
  <si>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</si>
  <si>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</si>
  <si>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</si>
  <si>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</si>
  <si>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</si>
  <si>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</si>
  <si>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</si>
  <si>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</si>
  <si>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</si>
  <si>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</si>
  <si>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</si>
  <si>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</si>
  <si>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</si>
  <si>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</si>
  <si>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</si>
  <si>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</si>
  <si>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</si>
  <si>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</si>
  <si>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</si>
  <si>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</si>
  <si>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</si>
  <si>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</si>
  <si>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</si>
  <si>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</si>
  <si>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</si>
  <si>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</si>
  <si>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</si>
  <si>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</si>
  <si>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</si>
  <si>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</si>
  <si>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</si>
  <si>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</si>
  <si>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</si>
  <si>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</si>
  <si>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</si>
  <si>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</si>
  <si>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</si>
  <si>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</si>
  <si>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</si>
  <si>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</si>
  <si>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</si>
  <si>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</si>
  <si>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</si>
  <si>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</si>
  <si>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</si>
  <si>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</si>
  <si>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</si>
  <si>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</si>
  <si>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</si>
  <si>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</si>
  <si>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</si>
  <si>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</si>
  <si>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</si>
  <si>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</si>
  <si>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</si>
  <si>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</si>
  <si>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</si>
  <si>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</si>
  <si>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</si>
  <si>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</si>
  <si>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</si>
  <si>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</si>
  <si>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</si>
  <si>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</si>
  <si>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</si>
  <si>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ЛЕНИНГРАДСКАЯ, д. 61     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</si>
  <si>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</si>
  <si>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</si>
  <si>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ХВС повышающий коэффициент</t>
  </si>
  <si>
    <t>ГВС повышающий коэффициент</t>
  </si>
  <si>
    <t>кв.4,5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</si>
</sst>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6" xfId="0" applyNumberFormat="1" applyFont="1" applyFill="1" applyBorder="1" applyAlignment="1">
      <alignment/>
    </xf>
    <xf numFmtId="0" fontId="4" fillId="30" borderId="23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24" xfId="0" applyFont="1" applyFill="1" applyBorder="1" applyAlignment="1">
      <alignment wrapText="1"/>
    </xf>
    <xf numFmtId="0" fontId="4" fillId="30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24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7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7" xfId="0" applyNumberFormat="1" applyFont="1" applyFill="1" applyBorder="1" applyAlignment="1">
      <alignment horizontal="right" vertical="top" wrapText="1"/>
    </xf>
    <xf numFmtId="4" fontId="4" fillId="30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30" borderId="33" xfId="0" applyFill="1" applyBorder="1" applyAlignment="1">
      <alignment/>
    </xf>
    <xf numFmtId="0" fontId="0" fillId="0" borderId="33" xfId="0" applyBorder="1" applyAlignment="1">
      <alignment/>
    </xf>
    <xf numFmtId="0" fontId="8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32" borderId="33" xfId="0" applyFill="1" applyBorder="1" applyAlignment="1">
      <alignment/>
    </xf>
    <xf numFmtId="0" fontId="0" fillId="0" borderId="33" xfId="0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24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33" borderId="34" xfId="0" applyFont="1" applyFill="1" applyBorder="1" applyAlignment="1">
      <alignment horizontal="center" vertical="top" wrapText="1"/>
    </xf>
    <xf numFmtId="0" fontId="0" fillId="33" borderId="35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4" borderId="45" xfId="0" applyFont="1" applyFill="1" applyBorder="1" applyAlignment="1">
      <alignment horizontal="center" vertical="top" wrapText="1"/>
    </xf>
    <xf numFmtId="0" fontId="0" fillId="34" borderId="46" xfId="0" applyFont="1" applyFill="1" applyBorder="1" applyAlignment="1">
      <alignment horizontal="center" vertical="top" wrapText="1"/>
    </xf>
    <xf numFmtId="0" fontId="0" fillId="34" borderId="47" xfId="0" applyFont="1" applyFill="1" applyBorder="1" applyAlignment="1">
      <alignment horizontal="center" vertical="top" wrapText="1"/>
    </xf>
    <xf numFmtId="0" fontId="4" fillId="33" borderId="34" xfId="0" applyFont="1" applyFill="1" applyBorder="1" applyAlignment="1">
      <alignment horizontal="center" wrapText="1"/>
    </xf>
    <xf numFmtId="0" fontId="4" fillId="33" borderId="35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0" fillId="34" borderId="34" xfId="0" applyFont="1" applyFill="1" applyBorder="1" applyAlignment="1">
      <alignment horizontal="center" vertical="top" wrapText="1"/>
    </xf>
    <xf numFmtId="0" fontId="0" fillId="34" borderId="35" xfId="0" applyFont="1" applyFill="1" applyBorder="1" applyAlignment="1">
      <alignment horizontal="center" vertical="top" wrapText="1"/>
    </xf>
    <xf numFmtId="0" fontId="0" fillId="34" borderId="29" xfId="0" applyFont="1" applyFill="1" applyBorder="1" applyAlignment="1">
      <alignment horizontal="center" vertical="top" wrapText="1"/>
    </xf>
    <xf numFmtId="0" fontId="0" fillId="34" borderId="38" xfId="0" applyFont="1" applyFill="1" applyBorder="1" applyAlignment="1">
      <alignment horizontal="center" vertical="top" wrapText="1"/>
    </xf>
    <xf numFmtId="0" fontId="0" fillId="34" borderId="39" xfId="0" applyFont="1" applyFill="1" applyBorder="1" applyAlignment="1">
      <alignment horizontal="center" vertical="top" wrapText="1"/>
    </xf>
    <xf numFmtId="0" fontId="0" fillId="34" borderId="4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3">
      <selection activeCell="E79" sqref="E79:G7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10.5742187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2" t="s">
        <v>181</v>
      </c>
      <c r="B1" s="112"/>
      <c r="C1" s="112"/>
      <c r="D1" s="112"/>
      <c r="E1" s="112"/>
      <c r="F1" s="112"/>
      <c r="G1" s="112"/>
      <c r="H1" s="112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22"/>
      <c r="E3" s="123"/>
      <c r="F3" s="12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3"/>
      <c r="E4" s="114"/>
      <c r="F4" s="115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16"/>
      <c r="E5" s="117"/>
      <c r="F5" s="118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19"/>
      <c r="E6" s="120"/>
      <c r="F6" s="121"/>
      <c r="G6" s="35">
        <v>43100</v>
      </c>
      <c r="H6" s="5"/>
    </row>
    <row r="7" spans="1:8" ht="38.25" customHeight="1" thickBot="1">
      <c r="A7" s="128" t="s">
        <v>13</v>
      </c>
      <c r="B7" s="129"/>
      <c r="C7" s="129"/>
      <c r="D7" s="130"/>
      <c r="E7" s="130"/>
      <c r="F7" s="130"/>
      <c r="G7" s="129"/>
      <c r="H7" s="131"/>
    </row>
    <row r="8" spans="1:8" ht="33" customHeight="1" thickBot="1">
      <c r="A8" s="39" t="s">
        <v>0</v>
      </c>
      <c r="B8" s="38" t="s">
        <v>1</v>
      </c>
      <c r="C8" s="40" t="s">
        <v>2</v>
      </c>
      <c r="D8" s="125" t="s">
        <v>3</v>
      </c>
      <c r="E8" s="126"/>
      <c r="F8" s="127"/>
      <c r="G8" s="36"/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5" t="s">
        <v>15</v>
      </c>
      <c r="E9" s="123"/>
      <c r="F9" s="156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5" t="s">
        <v>18</v>
      </c>
      <c r="E10" s="123"/>
      <c r="F10" s="156"/>
      <c r="G10" s="62">
        <v>9065.69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5" t="s">
        <v>20</v>
      </c>
      <c r="E11" s="123"/>
      <c r="F11" s="156"/>
      <c r="G11" s="89">
        <v>27951.59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60" t="s">
        <v>23</v>
      </c>
      <c r="E12" s="161"/>
      <c r="F12" s="162"/>
      <c r="G12" s="90">
        <f>G13+G14+G20+G21+G22+G23+G31</f>
        <v>29921.14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9" t="s">
        <v>26</v>
      </c>
      <c r="E13" s="110"/>
      <c r="F13" s="111"/>
      <c r="G13" s="64">
        <v>6122.35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9" t="s">
        <v>29</v>
      </c>
      <c r="E14" s="110"/>
      <c r="F14" s="111"/>
      <c r="G14" s="91">
        <v>4665.81</v>
      </c>
      <c r="H14" s="5"/>
    </row>
    <row r="15" spans="1:8" ht="26.25" customHeight="1" thickBot="1">
      <c r="A15" s="4"/>
      <c r="B15" s="6"/>
      <c r="C15" s="3" t="s">
        <v>16</v>
      </c>
      <c r="D15" s="109" t="s">
        <v>155</v>
      </c>
      <c r="E15" s="110"/>
      <c r="F15" s="111"/>
      <c r="G15" s="92">
        <v>4889.4</v>
      </c>
      <c r="H15" s="5"/>
    </row>
    <row r="16" spans="1:8" ht="13.5" customHeight="1" thickBot="1">
      <c r="A16" s="4"/>
      <c r="B16" s="6"/>
      <c r="C16" s="3" t="s">
        <v>16</v>
      </c>
      <c r="D16" s="109" t="s">
        <v>156</v>
      </c>
      <c r="E16" s="110"/>
      <c r="F16" s="111"/>
      <c r="G16" s="93">
        <v>5493.26</v>
      </c>
      <c r="H16" s="48"/>
    </row>
    <row r="17" spans="1:8" ht="13.5" customHeight="1" thickBot="1">
      <c r="A17" s="4"/>
      <c r="B17" s="6"/>
      <c r="C17" s="3" t="s">
        <v>16</v>
      </c>
      <c r="D17" s="109" t="s">
        <v>157</v>
      </c>
      <c r="E17" s="110"/>
      <c r="F17" s="111"/>
      <c r="G17" s="64">
        <v>80191</v>
      </c>
      <c r="H17" s="5"/>
    </row>
    <row r="18" spans="1:8" ht="24.75" customHeight="1" thickBot="1">
      <c r="A18" s="4"/>
      <c r="B18" s="6"/>
      <c r="C18" s="3" t="s">
        <v>16</v>
      </c>
      <c r="D18" s="109" t="s">
        <v>18</v>
      </c>
      <c r="E18" s="110"/>
      <c r="F18" s="111"/>
      <c r="G18" s="14">
        <f>G10</f>
        <v>9065.69</v>
      </c>
      <c r="H18" s="5"/>
    </row>
    <row r="19" spans="1:8" ht="27" customHeight="1" thickBot="1">
      <c r="A19" s="4"/>
      <c r="B19" s="6"/>
      <c r="C19" s="3" t="s">
        <v>16</v>
      </c>
      <c r="D19" s="109" t="s">
        <v>55</v>
      </c>
      <c r="E19" s="110"/>
      <c r="F19" s="111"/>
      <c r="G19" s="72">
        <f>G18+G15-G17</f>
        <v>-66235.91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3" t="s">
        <v>32</v>
      </c>
      <c r="E20" s="164"/>
      <c r="F20" s="165"/>
      <c r="G20" s="64">
        <v>8433.51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55" t="s">
        <v>151</v>
      </c>
      <c r="E21" s="123"/>
      <c r="F21" s="156"/>
      <c r="G21" s="63">
        <v>7119.21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55" t="s">
        <v>152</v>
      </c>
      <c r="E22" s="123"/>
      <c r="F22" s="156"/>
      <c r="G22" s="63">
        <v>0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57" t="s">
        <v>153</v>
      </c>
      <c r="E23" s="158"/>
      <c r="F23" s="159"/>
      <c r="G23" s="63">
        <v>3580.26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55" t="s">
        <v>35</v>
      </c>
      <c r="E24" s="123"/>
      <c r="F24" s="156"/>
      <c r="G24" s="86">
        <f>G25+G26+G27+G28+G29+G30</f>
        <v>27949.8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60" t="s">
        <v>38</v>
      </c>
      <c r="E25" s="161"/>
      <c r="F25" s="162"/>
      <c r="G25" s="81">
        <v>27949.8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9" t="s">
        <v>41</v>
      </c>
      <c r="E26" s="110"/>
      <c r="F26" s="111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9" t="s">
        <v>44</v>
      </c>
      <c r="E27" s="110"/>
      <c r="F27" s="111"/>
      <c r="G27" s="81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9" t="s">
        <v>47</v>
      </c>
      <c r="E28" s="110"/>
      <c r="F28" s="111"/>
      <c r="G28" s="75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9" t="s">
        <v>124</v>
      </c>
      <c r="E29" s="110"/>
      <c r="F29" s="111"/>
      <c r="G29" s="69">
        <v>0</v>
      </c>
      <c r="H29" s="82"/>
      <c r="I29" s="78"/>
    </row>
    <row r="30" spans="1:9" ht="13.5" customHeight="1" thickBot="1">
      <c r="A30" s="4"/>
      <c r="B30" s="13"/>
      <c r="C30" s="3"/>
      <c r="D30" s="109" t="s">
        <v>165</v>
      </c>
      <c r="E30" s="110"/>
      <c r="F30" s="110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09" t="s">
        <v>173</v>
      </c>
      <c r="E31" s="110"/>
      <c r="F31" s="110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09" t="s">
        <v>174</v>
      </c>
      <c r="E32" s="110"/>
      <c r="F32" s="110"/>
      <c r="G32" s="84">
        <v>0</v>
      </c>
      <c r="H32" s="83"/>
      <c r="I32" s="78"/>
      <c r="J32" t="s">
        <v>172</v>
      </c>
    </row>
    <row r="33" spans="1:9" ht="13.5" customHeight="1" thickBot="1">
      <c r="A33" s="4"/>
      <c r="B33" s="13"/>
      <c r="C33" s="3"/>
      <c r="D33" s="109" t="s">
        <v>176</v>
      </c>
      <c r="E33" s="110"/>
      <c r="F33" s="110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09" t="s">
        <v>175</v>
      </c>
      <c r="E34" s="110"/>
      <c r="F34" s="110"/>
      <c r="G34" s="85">
        <v>0</v>
      </c>
      <c r="H34" s="83"/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09" t="s">
        <v>51</v>
      </c>
      <c r="E35" s="110"/>
      <c r="F35" s="111"/>
      <c r="G35" s="65">
        <f>G24+G10</f>
        <v>37015.49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9" t="s">
        <v>53</v>
      </c>
      <c r="E36" s="110"/>
      <c r="F36" s="111"/>
      <c r="G36" s="12">
        <v>0</v>
      </c>
      <c r="H36" s="5"/>
      <c r="M36" t="s">
        <v>172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9" t="s">
        <v>55</v>
      </c>
      <c r="E37" s="110"/>
      <c r="F37" s="111"/>
      <c r="G37" s="72">
        <f>G19</f>
        <v>-66235.91</v>
      </c>
      <c r="H37" s="46"/>
    </row>
    <row r="38" spans="1:8" ht="39" customHeight="1" thickBot="1">
      <c r="A38" s="4" t="s">
        <v>167</v>
      </c>
      <c r="B38" s="4" t="s">
        <v>154</v>
      </c>
      <c r="C38" s="3" t="s">
        <v>16</v>
      </c>
      <c r="D38" s="109" t="s">
        <v>57</v>
      </c>
      <c r="E38" s="110"/>
      <c r="F38" s="111"/>
      <c r="G38" s="87">
        <f>G11+G12-G24</f>
        <v>29922.929999999997</v>
      </c>
      <c r="H38" s="48"/>
    </row>
    <row r="39" spans="1:8" ht="38.25" customHeight="1" thickBot="1">
      <c r="A39" s="132" t="s">
        <v>58</v>
      </c>
      <c r="B39" s="133"/>
      <c r="C39" s="133"/>
      <c r="D39" s="133"/>
      <c r="E39" s="133"/>
      <c r="F39" s="129"/>
      <c r="G39" s="133"/>
      <c r="H39" s="131"/>
    </row>
    <row r="40" spans="1:8" ht="68.25" thickBot="1">
      <c r="A40" s="4" t="s">
        <v>168</v>
      </c>
      <c r="B40" s="4" t="s">
        <v>60</v>
      </c>
      <c r="C40" s="3" t="s">
        <v>132</v>
      </c>
      <c r="D40" s="17" t="s">
        <v>63</v>
      </c>
      <c r="E40" s="4" t="s">
        <v>133</v>
      </c>
      <c r="F40" s="44" t="s">
        <v>135</v>
      </c>
      <c r="G40" s="45" t="s">
        <v>158</v>
      </c>
      <c r="H40" s="42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7" t="s">
        <v>159</v>
      </c>
      <c r="E41" s="51">
        <v>2.13</v>
      </c>
      <c r="F41" s="58" t="s">
        <v>136</v>
      </c>
      <c r="G41" s="59">
        <v>3810334293</v>
      </c>
      <c r="H41" s="60">
        <f>G17</f>
        <v>80191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0" t="s">
        <v>160</v>
      </c>
      <c r="E42" s="73">
        <v>3.18</v>
      </c>
      <c r="F42" s="79" t="s">
        <v>136</v>
      </c>
      <c r="G42" s="59">
        <v>3810334293</v>
      </c>
      <c r="H42" s="60">
        <f>G13</f>
        <v>6122.35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0" t="s">
        <v>134</v>
      </c>
      <c r="E43" s="51">
        <v>3.85</v>
      </c>
      <c r="F43" s="80" t="s">
        <v>137</v>
      </c>
      <c r="G43" s="59">
        <v>3848000155</v>
      </c>
      <c r="H43" s="60">
        <f>G20</f>
        <v>8433.51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0" t="s">
        <v>134</v>
      </c>
      <c r="E44" s="51">
        <v>3.25</v>
      </c>
      <c r="F44" s="80" t="s">
        <v>138</v>
      </c>
      <c r="G44" s="59">
        <v>3837003965</v>
      </c>
      <c r="H44" s="60">
        <f>G21</f>
        <v>7119.21</v>
      </c>
    </row>
    <row r="45" spans="1:8" ht="68.25" thickBot="1">
      <c r="A45" s="15">
        <v>5</v>
      </c>
      <c r="B45" s="4" t="s">
        <v>129</v>
      </c>
      <c r="C45" s="3" t="s">
        <v>128</v>
      </c>
      <c r="D45" s="57" t="s">
        <v>159</v>
      </c>
      <c r="E45" s="51">
        <v>0</v>
      </c>
      <c r="F45" s="58" t="s">
        <v>139</v>
      </c>
      <c r="G45" s="59">
        <v>3848006622</v>
      </c>
      <c r="H45" s="60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7" t="s">
        <v>159</v>
      </c>
      <c r="E46" s="51">
        <v>1.59</v>
      </c>
      <c r="F46" s="61" t="s">
        <v>139</v>
      </c>
      <c r="G46" s="59">
        <v>3848006622</v>
      </c>
      <c r="H46" s="60">
        <f>G23</f>
        <v>3580.26</v>
      </c>
    </row>
    <row r="47" spans="1:8" ht="40.5" customHeight="1" thickBot="1">
      <c r="A47" s="4" t="s">
        <v>169</v>
      </c>
      <c r="B47" s="4" t="s">
        <v>62</v>
      </c>
      <c r="C47" s="3" t="s">
        <v>16</v>
      </c>
      <c r="D47" s="4"/>
      <c r="E47" s="4"/>
      <c r="F47" s="135"/>
      <c r="G47" s="111"/>
      <c r="H47" s="60">
        <f>SUM(H41:H46)</f>
        <v>105446.33</v>
      </c>
    </row>
    <row r="48" spans="1:8" ht="19.5" customHeight="1" thickBot="1">
      <c r="A48" s="132" t="s">
        <v>64</v>
      </c>
      <c r="B48" s="133"/>
      <c r="C48" s="133"/>
      <c r="D48" s="133"/>
      <c r="E48" s="133"/>
      <c r="F48" s="133"/>
      <c r="G48" s="133"/>
      <c r="H48" s="134"/>
    </row>
    <row r="49" spans="1:8" ht="47.25" customHeight="1" thickBot="1">
      <c r="A49" s="50" t="s">
        <v>170</v>
      </c>
      <c r="B49" s="50" t="s">
        <v>66</v>
      </c>
      <c r="C49" s="51" t="s">
        <v>67</v>
      </c>
      <c r="D49" s="136" t="s">
        <v>141</v>
      </c>
      <c r="E49" s="137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36" t="s">
        <v>69</v>
      </c>
      <c r="E50" s="137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36" t="s">
        <v>71</v>
      </c>
      <c r="E51" s="137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36" t="s">
        <v>73</v>
      </c>
      <c r="E52" s="137"/>
      <c r="F52" s="55">
        <v>0</v>
      </c>
      <c r="G52" s="50"/>
      <c r="H52" s="48"/>
    </row>
    <row r="53" spans="1:8" ht="18.75" customHeight="1" thickBot="1">
      <c r="A53" s="138" t="s">
        <v>74</v>
      </c>
      <c r="B53" s="139"/>
      <c r="C53" s="139"/>
      <c r="D53" s="139"/>
      <c r="E53" s="139"/>
      <c r="F53" s="139"/>
      <c r="G53" s="139"/>
      <c r="H53" s="140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36" t="s">
        <v>15</v>
      </c>
      <c r="E54" s="137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36" t="s">
        <v>18</v>
      </c>
      <c r="E55" s="137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36" t="s">
        <v>20</v>
      </c>
      <c r="E56" s="137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36" t="s">
        <v>53</v>
      </c>
      <c r="E57" s="137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36" t="s">
        <v>55</v>
      </c>
      <c r="E58" s="137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53" t="s">
        <v>57</v>
      </c>
      <c r="E59" s="154"/>
      <c r="F59" s="56">
        <f>D66+E66+F66+G66+H66</f>
        <v>-411.9300000000003</v>
      </c>
      <c r="G59" s="52"/>
      <c r="H59" s="54"/>
    </row>
    <row r="60" spans="1:8" ht="30" customHeight="1" thickBot="1">
      <c r="A60" s="18" t="s">
        <v>142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161</v>
      </c>
      <c r="E61" s="66" t="s">
        <v>162</v>
      </c>
      <c r="F61" s="21" t="s">
        <v>163</v>
      </c>
      <c r="G61" s="24" t="s">
        <v>164</v>
      </c>
      <c r="H61" s="41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3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f>D64/1638.64</f>
        <v>0</v>
      </c>
      <c r="E63" s="75">
        <f>E64/140.38</f>
        <v>0</v>
      </c>
      <c r="F63" s="75">
        <f>F64/14.34</f>
        <v>339.6673640167364</v>
      </c>
      <c r="G63" s="76">
        <f>G64/22.34</f>
        <v>0</v>
      </c>
      <c r="H63" s="77">
        <f>H64/0.99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0</v>
      </c>
      <c r="E64" s="64">
        <v>0</v>
      </c>
      <c r="F64" s="64">
        <v>4870.83</v>
      </c>
      <c r="G64" s="71">
        <v>0</v>
      </c>
      <c r="H64" s="67">
        <v>0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0</v>
      </c>
      <c r="E65" s="64">
        <v>0</v>
      </c>
      <c r="F65" s="64">
        <v>5282.76</v>
      </c>
      <c r="G65" s="68">
        <v>0</v>
      </c>
      <c r="H65" s="68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0</v>
      </c>
      <c r="E66" s="75">
        <f>E64-E65</f>
        <v>0</v>
      </c>
      <c r="F66" s="75">
        <f>F64-F65</f>
        <v>-411.9300000000003</v>
      </c>
      <c r="G66" s="77">
        <f>G64-G65</f>
        <v>0</v>
      </c>
      <c r="H66" s="77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0</v>
      </c>
      <c r="E67" s="69">
        <v>0</v>
      </c>
      <c r="F67" s="69">
        <v>5249.49</v>
      </c>
      <c r="G67" s="70">
        <v>0</v>
      </c>
      <c r="H67" s="70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0</v>
      </c>
      <c r="F68" s="43">
        <f>F67-F64</f>
        <v>378.65999999999985</v>
      </c>
      <c r="G68" s="43">
        <f>G67-G64</f>
        <v>0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4" t="s">
        <v>145</v>
      </c>
      <c r="E69" s="145"/>
      <c r="F69" s="145"/>
      <c r="G69" s="145"/>
      <c r="H69" s="146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7" t="s">
        <v>145</v>
      </c>
      <c r="E70" s="148"/>
      <c r="F70" s="148"/>
      <c r="G70" s="148"/>
      <c r="H70" s="149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32" t="s">
        <v>101</v>
      </c>
      <c r="B72" s="133"/>
      <c r="C72" s="133"/>
      <c r="D72" s="133"/>
      <c r="E72" s="133"/>
      <c r="F72" s="133"/>
      <c r="G72" s="133"/>
      <c r="H72" s="134"/>
    </row>
    <row r="73" spans="1:8" ht="45" customHeight="1" thickBot="1">
      <c r="A73" s="101" t="s">
        <v>102</v>
      </c>
      <c r="B73" s="101" t="s">
        <v>66</v>
      </c>
      <c r="C73" s="102" t="s">
        <v>67</v>
      </c>
      <c r="D73" s="101" t="s">
        <v>66</v>
      </c>
      <c r="E73" s="150"/>
      <c r="F73" s="151"/>
      <c r="G73" s="152"/>
      <c r="H73" s="103">
        <v>0</v>
      </c>
    </row>
    <row r="74" spans="1:8" ht="45" customHeight="1" thickBot="1">
      <c r="A74" s="101" t="s">
        <v>103</v>
      </c>
      <c r="B74" s="101" t="s">
        <v>69</v>
      </c>
      <c r="C74" s="102" t="s">
        <v>67</v>
      </c>
      <c r="D74" s="101" t="s">
        <v>69</v>
      </c>
      <c r="E74" s="150"/>
      <c r="F74" s="151"/>
      <c r="G74" s="152"/>
      <c r="H74" s="103">
        <v>0</v>
      </c>
    </row>
    <row r="75" spans="1:8" ht="66.75" customHeight="1" thickBot="1">
      <c r="A75" s="101" t="s">
        <v>104</v>
      </c>
      <c r="B75" s="101" t="s">
        <v>71</v>
      </c>
      <c r="C75" s="102" t="s">
        <v>105</v>
      </c>
      <c r="D75" s="101" t="s">
        <v>71</v>
      </c>
      <c r="E75" s="150"/>
      <c r="F75" s="151"/>
      <c r="G75" s="152"/>
      <c r="H75" s="103">
        <v>0</v>
      </c>
    </row>
    <row r="76" spans="1:8" ht="46.5" customHeight="1" thickBot="1">
      <c r="A76" s="101" t="s">
        <v>106</v>
      </c>
      <c r="B76" s="101" t="s">
        <v>73</v>
      </c>
      <c r="C76" s="102" t="s">
        <v>16</v>
      </c>
      <c r="D76" s="101" t="s">
        <v>73</v>
      </c>
      <c r="E76" s="170"/>
      <c r="F76" s="171"/>
      <c r="G76" s="172"/>
      <c r="H76" s="103">
        <f>D68+E68+F68+G68+H68</f>
        <v>378.65999999999985</v>
      </c>
    </row>
    <row r="77" spans="1:8" ht="25.5" customHeight="1" thickBot="1">
      <c r="A77" s="132" t="s">
        <v>107</v>
      </c>
      <c r="B77" s="133"/>
      <c r="C77" s="133"/>
      <c r="D77" s="133"/>
      <c r="E77" s="133"/>
      <c r="F77" s="133"/>
      <c r="G77" s="133"/>
      <c r="H77" s="134"/>
    </row>
    <row r="78" spans="1:8" ht="54.75" customHeight="1" thickBot="1">
      <c r="A78" s="104" t="s">
        <v>108</v>
      </c>
      <c r="B78" s="104" t="s">
        <v>109</v>
      </c>
      <c r="C78" s="105" t="s">
        <v>67</v>
      </c>
      <c r="D78" s="104" t="s">
        <v>109</v>
      </c>
      <c r="E78" s="173" t="s">
        <v>186</v>
      </c>
      <c r="F78" s="174"/>
      <c r="G78" s="175"/>
      <c r="H78" s="106">
        <v>2</v>
      </c>
    </row>
    <row r="79" spans="1:8" ht="26.25" thickBot="1">
      <c r="A79" s="104" t="s">
        <v>110</v>
      </c>
      <c r="B79" s="104" t="s">
        <v>111</v>
      </c>
      <c r="C79" s="105" t="s">
        <v>67</v>
      </c>
      <c r="D79" s="104" t="s">
        <v>111</v>
      </c>
      <c r="E79" s="176"/>
      <c r="F79" s="177"/>
      <c r="G79" s="178"/>
      <c r="H79" s="107"/>
    </row>
    <row r="80" spans="1:8" ht="59.25" customHeight="1" thickBot="1">
      <c r="A80" s="104" t="s">
        <v>112</v>
      </c>
      <c r="B80" s="104" t="s">
        <v>113</v>
      </c>
      <c r="C80" s="105" t="s">
        <v>16</v>
      </c>
      <c r="D80" s="108" t="s">
        <v>113</v>
      </c>
      <c r="E80" s="167" t="s">
        <v>166</v>
      </c>
      <c r="F80" s="168"/>
      <c r="G80" s="168"/>
      <c r="H80" s="169"/>
    </row>
    <row r="81" ht="12.75">
      <c r="A81" s="1"/>
    </row>
    <row r="82" ht="12.75">
      <c r="A82" s="1"/>
    </row>
    <row r="83" spans="1:8" ht="38.25" customHeight="1">
      <c r="A83" s="166" t="s">
        <v>171</v>
      </c>
      <c r="B83" s="166"/>
      <c r="C83" s="166"/>
      <c r="D83" s="166"/>
      <c r="E83" s="166"/>
      <c r="F83" s="166"/>
      <c r="G83" s="166"/>
      <c r="H83" s="166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1" t="s">
        <v>115</v>
      </c>
      <c r="D86" s="142"/>
      <c r="E86" s="143"/>
    </row>
    <row r="87" spans="1:5" ht="18.75" customHeight="1" thickBot="1">
      <c r="A87" s="28">
        <v>2</v>
      </c>
      <c r="B87" s="4" t="s">
        <v>116</v>
      </c>
      <c r="C87" s="141" t="s">
        <v>117</v>
      </c>
      <c r="D87" s="142"/>
      <c r="E87" s="143"/>
    </row>
    <row r="88" spans="1:5" ht="16.5" customHeight="1" thickBot="1">
      <c r="A88" s="28">
        <v>3</v>
      </c>
      <c r="B88" s="4" t="s">
        <v>118</v>
      </c>
      <c r="C88" s="141" t="s">
        <v>119</v>
      </c>
      <c r="D88" s="142"/>
      <c r="E88" s="143"/>
    </row>
    <row r="89" spans="1:5" ht="13.5" thickBot="1">
      <c r="A89" s="28">
        <v>4</v>
      </c>
      <c r="B89" s="4" t="s">
        <v>16</v>
      </c>
      <c r="C89" s="141" t="s">
        <v>120</v>
      </c>
      <c r="D89" s="142"/>
      <c r="E89" s="143"/>
    </row>
    <row r="90" spans="1:5" ht="24" customHeight="1" thickBot="1">
      <c r="A90" s="28">
        <v>5</v>
      </c>
      <c r="B90" s="4" t="s">
        <v>86</v>
      </c>
      <c r="C90" s="141" t="s">
        <v>121</v>
      </c>
      <c r="D90" s="142"/>
      <c r="E90" s="143"/>
    </row>
    <row r="91" spans="1:5" ht="21" customHeight="1" thickBot="1">
      <c r="A91" s="29">
        <v>6</v>
      </c>
      <c r="B91" s="30" t="s">
        <v>122</v>
      </c>
      <c r="C91" s="141" t="s">
        <v>123</v>
      </c>
      <c r="D91" s="142"/>
      <c r="E91" s="143"/>
    </row>
    <row r="93" ht="12.75">
      <c r="B93" t="s">
        <v>177</v>
      </c>
    </row>
    <row r="94" spans="2:6" ht="48">
      <c r="B94" s="95" t="s">
        <v>178</v>
      </c>
      <c r="C94" s="96" t="s">
        <v>182</v>
      </c>
      <c r="D94" s="97" t="s">
        <v>179</v>
      </c>
      <c r="E94" s="97" t="s">
        <v>180</v>
      </c>
      <c r="F94" s="98" t="s">
        <v>183</v>
      </c>
    </row>
    <row r="95" spans="2:6" ht="12.75">
      <c r="B95" s="95" t="s">
        <v>184</v>
      </c>
      <c r="C95" s="94">
        <f>398.22</f>
        <v>398.22</v>
      </c>
      <c r="D95" s="99">
        <v>2439.88</v>
      </c>
      <c r="E95" s="99">
        <v>1694.63</v>
      </c>
      <c r="F95" s="100">
        <f>C95+E95</f>
        <v>2092.8500000000004</v>
      </c>
    </row>
    <row r="96" spans="2:6" ht="12.75">
      <c r="B96" s="95" t="s">
        <v>185</v>
      </c>
      <c r="C96" s="99">
        <v>0</v>
      </c>
      <c r="D96" s="99"/>
      <c r="E96" s="99">
        <v>0</v>
      </c>
      <c r="F96" s="100">
        <f>C96+E96</f>
        <v>0</v>
      </c>
    </row>
  </sheetData>
  <sheetProtection/>
  <mergeCells count="69">
    <mergeCell ref="E79:G79"/>
    <mergeCell ref="D57:E57"/>
    <mergeCell ref="D15:F15"/>
    <mergeCell ref="D35:F35"/>
    <mergeCell ref="D54:E54"/>
    <mergeCell ref="D55:E55"/>
    <mergeCell ref="A83:H83"/>
    <mergeCell ref="E80:H80"/>
    <mergeCell ref="E74:G74"/>
    <mergeCell ref="E75:G75"/>
    <mergeCell ref="E76:G76"/>
    <mergeCell ref="E78:G78"/>
    <mergeCell ref="D33:F33"/>
    <mergeCell ref="D25:F25"/>
    <mergeCell ref="D31:F31"/>
    <mergeCell ref="D37:F37"/>
    <mergeCell ref="D10:F10"/>
    <mergeCell ref="D11:F11"/>
    <mergeCell ref="D12:F12"/>
    <mergeCell ref="D13:F13"/>
    <mergeCell ref="D14:F14"/>
    <mergeCell ref="D20:F20"/>
    <mergeCell ref="D32:F32"/>
    <mergeCell ref="D16:F16"/>
    <mergeCell ref="D9:F9"/>
    <mergeCell ref="D28:F28"/>
    <mergeCell ref="D29:F29"/>
    <mergeCell ref="D30:F30"/>
    <mergeCell ref="D17:F17"/>
    <mergeCell ref="D18:F18"/>
    <mergeCell ref="D19:F19"/>
    <mergeCell ref="D21:F21"/>
    <mergeCell ref="C90:E90"/>
    <mergeCell ref="D58:E58"/>
    <mergeCell ref="D59:E59"/>
    <mergeCell ref="D22:F22"/>
    <mergeCell ref="D23:F23"/>
    <mergeCell ref="D24:F24"/>
    <mergeCell ref="D51:E51"/>
    <mergeCell ref="D49:E49"/>
    <mergeCell ref="D26:F26"/>
    <mergeCell ref="D50:E50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38:F38"/>
    <mergeCell ref="A48:H48"/>
    <mergeCell ref="F47:G47"/>
    <mergeCell ref="D56:E56"/>
    <mergeCell ref="D52:E52"/>
    <mergeCell ref="A39:H39"/>
    <mergeCell ref="A53:H53"/>
    <mergeCell ref="D36:F36"/>
    <mergeCell ref="D27:F27"/>
    <mergeCell ref="A1:H1"/>
    <mergeCell ref="D4:F4"/>
    <mergeCell ref="D5:F5"/>
    <mergeCell ref="D6:F6"/>
    <mergeCell ref="D3:F3"/>
    <mergeCell ref="D8:F8"/>
    <mergeCell ref="A7:H7"/>
    <mergeCell ref="D34:F3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2017-04-05T02:00:27Z</cp:lastPrinted>
  <dcterms:created xsi:type="dcterms:W3CDTF">1996-10-08T23:32:33Z</dcterms:created>
  <dcterms:modified xsi:type="dcterms:W3CDTF">2018-03-13T07:36:32Z</dcterms:modified>
  <cp:category/>
  <cp:version/>
  <cp:contentType/>
  <cp:contentStatus/>
</cp:coreProperties>
</file>