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<sst xmlns="http://schemas.openxmlformats.org/spreadsheetml/2006/main" count="291" uniqueCount="186">
  <si>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</si>
  <si>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</si>
  <si>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</si>
  <si>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</si>
  <si>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</si>
  <si>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</si>
  <si>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</si>
  <si>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</si>
  <si>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</si>
  <si>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</si>
  <si>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</si>
  <si>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</si>
  <si>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</si>
  <si>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</si>
  <si>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</si>
  <si>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</si>
  <si>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</si>
  <si>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</si>
  <si>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</si>
  <si>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</si>
  <si>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</si>
  <si>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</si>
  <si>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</si>
  <si>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</si>
  <si>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</si>
  <si>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</si>
  <si>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</si>
  <si>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</si>
  <si>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</si>
  <si>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</si>
  <si>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</si>
  <si>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</si>
  <si>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</si>
  <si>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</si>
  <si>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</si>
  <si>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</si>
  <si>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</si>
  <si>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</si>
  <si>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</si>
  <si>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</si>
  <si>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</si>
  <si>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</si>
  <si>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</si>
  <si>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</si>
  <si>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</si>
  <si>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</si>
  <si>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</si>
  <si>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</si>
  <si>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</si>
  <si>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</si>
  <si>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</si>
  <si>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</si>
  <si>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</si>
  <si>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</si>
  <si>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</si>
  <si>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</si>
  <si>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</si>
  <si>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</si>
  <si>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</si>
  <si>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</si>
  <si>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</si>
  <si>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</si>
  <si>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</si>
  <si>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</si>
  <si>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</si>
  <si>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</si>
  <si>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</si>
  <si>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</si>
  <si>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</si>
  <si>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</si>
  <si>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</si>
  <si>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</si>
  <si>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</si>
  <si>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</si>
  <si>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</si>
  <si>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</si>
  <si>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</si>
  <si>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</si>
  <si>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</si>
  <si>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</si>
  <si>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</si>
  <si>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</si>
  <si>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</si>
  <si>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</si>
  <si>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</si>
  <si>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</si>
  <si>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</si>
  <si>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</si>
  <si>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</si>
  <si>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</si>
  <si>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</si>
  <si>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</si>
  <si>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</si>
  <si>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</si>
  <si>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</si>
  <si>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</si>
  <si>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</si>
  <si>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</si>
  <si>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</si>
  <si>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</si>
  <si>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</si>
  <si>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</si>
  <si>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</si>
  <si>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</si>
  <si>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</si>
  <si>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</si>
  <si>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</si>
  <si>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</si>
  <si>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</si>
  <si>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</si>
  <si>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</si>
  <si>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</si>
  <si>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</si>
  <si>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</si>
  <si>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</si>
  <si>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</si>
  <si>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</si>
  <si>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</si>
  <si>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</si>
  <si>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</si>
  <si>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</si>
  <si>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</si>
  <si>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</si>
  <si>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</si>
  <si>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</si>
  <si>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</si>
  <si>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</si>
  <si>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</si>
  <si>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</si>
  <si>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</si>
  <si>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</si>
  <si>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</si>
  <si>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</si>
  <si>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</si>
  <si>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</si>
  <si>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</si>
  <si>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</si>
  <si>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</si>
  <si>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</si>
  <si>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</si>
  <si>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</si>
  <si>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</si>
  <si>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</si>
  <si>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</si>
  <si>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</si>
  <si>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</si>
  <si>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</si>
  <si>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</si>
  <si>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</si>
  <si>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</si>
  <si>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</si>
  <si>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</si>
  <si>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</si>
  <si>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</si>
  <si>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</si>
  <si>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</si>
  <si>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</si>
  <si>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</si>
  <si>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</si>
  <si>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</si>
  <si>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</si>
  <si>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</si>
  <si>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</si>
  <si>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</si>
  <si>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</si>
  <si>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</si>
  <si>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</si>
  <si>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</si>
  <si>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</si>
  <si>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</si>
  <si>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</si>
  <si>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</si>
  <si>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</si>
  <si>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</si>
  <si>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</si>
  <si>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</si>
  <si>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</si>
  <si>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</si>
  <si>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</si>
  <si>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</si>
  <si>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</si>
  <si>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</si>
  <si>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</si>
  <si>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</si>
  <si>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10  А                                                                                                                                                                     за 2016 год</t>
  </si>
  <si>
    <t>кв. с 1 по 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</si>
</sst>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92">
          <cell r="U392">
            <v>0.09</v>
          </cell>
          <cell r="X392">
            <v>267.15999999999997</v>
          </cell>
          <cell r="Z392">
            <v>230.17000000000004</v>
          </cell>
        </row>
        <row r="393">
          <cell r="Z393">
            <v>1689.2799999999966</v>
          </cell>
        </row>
        <row r="394">
          <cell r="Z394">
            <v>572.3700000000003</v>
          </cell>
        </row>
        <row r="395">
          <cell r="U395">
            <v>-2003.7599999999998</v>
          </cell>
          <cell r="X395">
            <v>29085.159999999996</v>
          </cell>
          <cell r="Z395">
            <v>22480.459999999995</v>
          </cell>
        </row>
        <row r="397">
          <cell r="S397">
            <v>3561.6800000000003</v>
          </cell>
          <cell r="U397">
            <v>0</v>
          </cell>
          <cell r="X397">
            <v>6087.6</v>
          </cell>
          <cell r="Z397">
            <v>5660.959999999999</v>
          </cell>
        </row>
        <row r="398">
          <cell r="S398">
            <v>23767.57</v>
          </cell>
          <cell r="X398">
            <v>39945.420000000006</v>
          </cell>
          <cell r="Z398">
            <v>36138.21</v>
          </cell>
        </row>
        <row r="399">
          <cell r="Z399">
            <v>2902.9199999999987</v>
          </cell>
        </row>
        <row r="400">
          <cell r="U400">
            <v>-10.9</v>
          </cell>
          <cell r="Z400">
            <v>74.19999999999997</v>
          </cell>
        </row>
        <row r="401">
          <cell r="X401">
            <v>0</v>
          </cell>
          <cell r="Z401">
            <v>28402.260000000002</v>
          </cell>
        </row>
        <row r="402">
          <cell r="U402">
            <v>13885.109999999997</v>
          </cell>
          <cell r="X402">
            <v>19863.219999999998</v>
          </cell>
          <cell r="Z402">
            <v>8742.38</v>
          </cell>
        </row>
        <row r="403">
          <cell r="U403">
            <v>2842.1</v>
          </cell>
          <cell r="X403">
            <v>4064.3700000000003</v>
          </cell>
          <cell r="Z403">
            <v>1789.8199999999997</v>
          </cell>
        </row>
        <row r="404">
          <cell r="U404">
            <v>-31675.16</v>
          </cell>
          <cell r="X404">
            <v>82720.05</v>
          </cell>
          <cell r="Z404">
            <v>49634.399999999994</v>
          </cell>
        </row>
        <row r="406">
          <cell r="U406">
            <v>223.13</v>
          </cell>
          <cell r="X406">
            <v>337.2200000000001</v>
          </cell>
          <cell r="Z406">
            <v>200.94000000000003</v>
          </cell>
        </row>
        <row r="407">
          <cell r="U407">
            <v>45.63999999999999</v>
          </cell>
          <cell r="X407">
            <v>68.97</v>
          </cell>
          <cell r="Z407">
            <v>41.11</v>
          </cell>
        </row>
        <row r="408">
          <cell r="U408">
            <v>-582.02</v>
          </cell>
          <cell r="X408">
            <v>1543.61</v>
          </cell>
          <cell r="Z408">
            <v>1085.34</v>
          </cell>
        </row>
        <row r="409">
          <cell r="U409">
            <v>-19.909999999999997</v>
          </cell>
          <cell r="X409">
            <v>426293.69999999995</v>
          </cell>
          <cell r="Z409">
            <v>328527.29999999993</v>
          </cell>
        </row>
        <row r="410">
          <cell r="S410">
            <v>68.17</v>
          </cell>
          <cell r="Z410">
            <v>5.590000000000002</v>
          </cell>
        </row>
        <row r="411">
          <cell r="X411">
            <v>1500.12</v>
          </cell>
          <cell r="Z411">
            <v>553.04</v>
          </cell>
        </row>
        <row r="412">
          <cell r="Z412">
            <v>252.10999999999984</v>
          </cell>
        </row>
        <row r="413">
          <cell r="Z413">
            <v>42.19000000000004</v>
          </cell>
        </row>
        <row r="414">
          <cell r="X414">
            <v>501.78000000000003</v>
          </cell>
          <cell r="Z414">
            <v>1258.1600000000005</v>
          </cell>
        </row>
        <row r="415">
          <cell r="Z415">
            <v>1265.82</v>
          </cell>
        </row>
        <row r="416">
          <cell r="Z416">
            <v>314.49</v>
          </cell>
        </row>
        <row r="417">
          <cell r="U417">
            <v>-2891.8800000000006</v>
          </cell>
          <cell r="X417">
            <v>42204.090000000004</v>
          </cell>
          <cell r="Z417">
            <v>24863.619999999988</v>
          </cell>
        </row>
        <row r="418">
          <cell r="Z418">
            <v>1766.67</v>
          </cell>
        </row>
        <row r="419">
          <cell r="S419">
            <v>11814.460000000003</v>
          </cell>
          <cell r="X419">
            <v>18219.239999999998</v>
          </cell>
          <cell r="Z419">
            <v>17294.76</v>
          </cell>
        </row>
        <row r="420">
          <cell r="S420">
            <v>330.97999999999996</v>
          </cell>
          <cell r="Z420">
            <v>25.549999999999997</v>
          </cell>
        </row>
        <row r="421">
          <cell r="S421">
            <v>8105.31</v>
          </cell>
          <cell r="X421">
            <v>26010.380000000012</v>
          </cell>
          <cell r="Z421">
            <v>19027.81000000001</v>
          </cell>
        </row>
        <row r="422">
          <cell r="S422">
            <v>4571.58</v>
          </cell>
          <cell r="Z422">
            <v>406.2399999999999</v>
          </cell>
        </row>
        <row r="423">
          <cell r="S423">
            <v>10705.880000000001</v>
          </cell>
          <cell r="X423">
            <v>29253.359999999997</v>
          </cell>
          <cell r="Z423">
            <v>23522.969999999998</v>
          </cell>
        </row>
        <row r="424">
          <cell r="S424">
            <v>1080.5</v>
          </cell>
          <cell r="Z424">
            <v>40.550000000000004</v>
          </cell>
        </row>
        <row r="425">
          <cell r="S425">
            <v>497.29</v>
          </cell>
          <cell r="Z425">
            <v>36.040000000000006</v>
          </cell>
        </row>
        <row r="426">
          <cell r="S426">
            <v>127.19</v>
          </cell>
          <cell r="Z426">
            <v>8.990000000000002</v>
          </cell>
        </row>
        <row r="427">
          <cell r="U427">
            <v>-1450.2100000000003</v>
          </cell>
          <cell r="X427">
            <v>17687.46</v>
          </cell>
          <cell r="Z427">
            <v>10073.579999999998</v>
          </cell>
        </row>
        <row r="428">
          <cell r="Z428">
            <v>204.28</v>
          </cell>
        </row>
        <row r="429">
          <cell r="Z429">
            <v>136.98</v>
          </cell>
        </row>
        <row r="430">
          <cell r="S430">
            <v>11064.17</v>
          </cell>
          <cell r="X430">
            <v>32931.719999999994</v>
          </cell>
          <cell r="Z430">
            <v>26802.589999999997</v>
          </cell>
        </row>
        <row r="431">
          <cell r="X431">
            <v>1477.22</v>
          </cell>
          <cell r="Z431">
            <v>583.6299999999999</v>
          </cell>
        </row>
        <row r="432">
          <cell r="Z432">
            <v>10.589999999999986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6447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-57111.37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'[1]Report'!$S$397+'[1]Report'!$S$398+'[1]Report'!$S$410+'[1]Report'!$S$419+'[1]Report'!$S$420+'[1]Report'!$S$421+'[1]Report'!$S$422+'[1]Report'!$S$423+'[1]Report'!$S$424+'[1]Report'!$S$425+'[1]Report'!$S$426+'[1]Report'!$S$430</f>
        <v>75694.78000000001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152447.72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'[1]Report'!$X$423</f>
        <v>29253.359999999997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'[1]Report'!$X$419</f>
        <v>18219.239999999998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'[1]Report'!$Z$419+'[1]Report'!$Z$420</f>
        <v>17320.309999999998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'[1]Report'!$S$419+'[1]Report'!$S$420+'[1]Report'!$X$419-'[1]Report'!$Z$419-'[1]Report'!$Z$420</f>
        <v>13044.370000000003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6447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-57111.37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-46238.060000000005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'[1]Report'!$X$430</f>
        <v>32931.719999999994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'[1]Report'!$X$421</f>
        <v>26010.380000000012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'[1]Report'!$X$397</f>
        <v>6087.6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'[1]Report'!$X$398</f>
        <v>39945.420000000006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128970.26000000001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'[1]Report'!$Z$397+'[1]Report'!$Z$398+'[1]Report'!$Z$410+'[1]Report'!$Z$419+'[1]Report'!$Z$420+'[1]Report'!$Z$421+'[1]Report'!$Z$422+'[1]Report'!$Z$423+'[1]Report'!$Z$424+'[1]Report'!$Z$425+'[1]Report'!$Z$426+'[1]Report'!$Z$430</f>
        <v>128970.26000000001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71858.89000000001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-46238.060000000005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99172.23999999999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6447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3.42</v>
      </c>
      <c r="F42" s="80" t="s">
        <v>136</v>
      </c>
      <c r="G42" s="60">
        <v>3810334293</v>
      </c>
      <c r="H42" s="61">
        <f>G13</f>
        <v>29253.359999999997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32931.719999999994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26010.380000000012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6087.6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39945.420000000006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140675.48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138496.40000000005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283.7078225452222</v>
      </c>
      <c r="E63" s="76">
        <f>E64/117.48</f>
        <v>924.3908750425604</v>
      </c>
      <c r="F63" s="76">
        <f>F64/12</f>
        <v>2446.026666666666</v>
      </c>
      <c r="G63" s="77">
        <f>G64/18.26</f>
        <v>3279.931544359255</v>
      </c>
      <c r="H63" s="78">
        <f>H64/0.88</f>
        <v>7487.931818181818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'[1]Report'!$X$401+'[1]Report'!$X$409</f>
        <v>426293.69999999995</v>
      </c>
      <c r="E64" s="65">
        <f>'[1]Report'!$X$402+'[1]Report'!$X$403+'[1]Report'!$X$404+'[1]Report'!$X$406+'[1]Report'!$X$407+'[1]Report'!$X$408</f>
        <v>108597.44</v>
      </c>
      <c r="F64" s="65">
        <f>'[1]Report'!$X$392+'[1]Report'!$X$395</f>
        <v>29352.319999999996</v>
      </c>
      <c r="G64" s="72">
        <f>'[1]Report'!$X$417+'[1]Report'!$X$427</f>
        <v>59891.55</v>
      </c>
      <c r="H64" s="68">
        <f>'[1]Report'!$X$414+'[1]Report'!$X$397</f>
        <v>6589.38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'[1]Report'!$Z$401+'[1]Report'!$Z$409+'[1]Report'!$Z$415+'[1]Report'!$Z$416</f>
        <v>358509.86999999994</v>
      </c>
      <c r="E65" s="65">
        <f>'[1]Report'!$Z$399+'[1]Report'!$Z$400+'[1]Report'!$Z$402+'[1]Report'!$Z$403+'[1]Report'!$Z$404+'[1]Report'!$Z$406+'[1]Report'!$Z$407+'[1]Report'!$Z$408+'[1]Report'!$Z$412+'[1]Report'!$Z$413</f>
        <v>64765.409999999996</v>
      </c>
      <c r="F65" s="65">
        <f>'[1]Report'!$Z$392+'[1]Report'!$Z$395+'[1]Report'!$Z$432</f>
        <v>22721.219999999994</v>
      </c>
      <c r="G65" s="69">
        <f>'[1]Report'!$Z$429+'[1]Report'!$Z$428+'[1]Report'!$Z$427+'[1]Report'!$Z$418+'[1]Report'!$Z$417+'[1]Report'!$Z$394+'[1]Report'!$Z$393</f>
        <v>39306.77999999999</v>
      </c>
      <c r="H65" s="69">
        <f>'[1]Report'!$Z$397+'[1]Report'!$Z$410+'[1]Report'!$Z$414</f>
        <v>6924.71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67783.83000000002</v>
      </c>
      <c r="E66" s="76">
        <f>E64-E65</f>
        <v>43832.030000000006</v>
      </c>
      <c r="F66" s="76">
        <f>F64-F65</f>
        <v>6631.100000000002</v>
      </c>
      <c r="G66" s="78">
        <f>G64-G65</f>
        <v>20584.77000000001</v>
      </c>
      <c r="H66" s="78">
        <f>H64-H65</f>
        <v>-335.3299999999999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D64+'[1]Report'!$U$409</f>
        <v>426273.79</v>
      </c>
      <c r="E67" s="70">
        <f>E64+'[1]Report'!$U$400+'[1]Report'!$U$402+'[1]Report'!$U$403+'[1]Report'!$U$404+'[1]Report'!$U$406+'[1]Report'!$U$407+'[1]Report'!$U$408</f>
        <v>93325.34000000001</v>
      </c>
      <c r="F67" s="70">
        <f>F64+'[1]Report'!$U$395+'[1]Report'!$U$392</f>
        <v>27348.649999999998</v>
      </c>
      <c r="G67" s="71">
        <f>G64+'[1]Report'!$U$417+'[1]Report'!$U$427</f>
        <v>55549.46000000001</v>
      </c>
      <c r="H67" s="71">
        <f>H64+'[1]Report'!$U$397</f>
        <v>6589.38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-19.90999999997439</v>
      </c>
      <c r="E68" s="44">
        <f>E67-E64</f>
        <v>-15272.099999999991</v>
      </c>
      <c r="F68" s="44">
        <f>F67-F64</f>
        <v>-2003.6699999999983</v>
      </c>
      <c r="G68" s="44">
        <f>G67-G64</f>
        <v>-4342.0899999999965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22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17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5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-21637.76999999996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5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2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'[1]Report'!$X$431</f>
        <v>1477.22</v>
      </c>
      <c r="D95" s="96">
        <f>'[1]Report'!$Z$431</f>
        <v>583.6299999999999</v>
      </c>
    </row>
    <row r="96" spans="2:4" ht="12.75">
      <c r="B96" s="95" t="s">
        <v>183</v>
      </c>
      <c r="C96" s="96">
        <f>'[1]Report'!$X$411</f>
        <v>1500.12</v>
      </c>
      <c r="D96" s="96">
        <f>'[1]Report'!$Z$411</f>
        <v>553.04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2017-03-14T06:56:14Z</dcterms:modified>
  <cp:category/>
  <cp:version/>
  <cp:contentType/>
  <cp:contentStatus/>
</cp:coreProperties>
</file>