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<sst xmlns="http://schemas.openxmlformats.org/spreadsheetml/2006/main" count="291" uniqueCount="186">
  <si>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</si>
  <si>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</si>
  <si>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</si>
  <si>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</si>
  <si>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</si>
  <si>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</si>
  <si>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</si>
  <si>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</si>
  <si>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</si>
  <si>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</si>
  <si>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</si>
  <si>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</si>
  <si>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</si>
  <si>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</si>
  <si>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</si>
  <si>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</si>
  <si>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</si>
  <si>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</si>
  <si>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</si>
  <si>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</si>
  <si>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</si>
  <si>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</si>
  <si>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</si>
  <si>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</si>
  <si>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</si>
  <si>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</si>
  <si>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</si>
  <si>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</si>
  <si>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</si>
  <si>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</si>
  <si>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</si>
  <si>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</si>
  <si>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</si>
  <si>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</si>
  <si>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</si>
  <si>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</si>
  <si>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</si>
  <si>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</si>
  <si>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</si>
  <si>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</si>
  <si>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</si>
  <si>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</si>
  <si>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</si>
  <si>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</si>
  <si>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</si>
  <si>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</si>
  <si>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</si>
  <si>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</si>
  <si>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</si>
  <si>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</si>
  <si>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</si>
  <si>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</si>
  <si>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</si>
  <si>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</si>
  <si>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</si>
  <si>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</si>
  <si>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</si>
  <si>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</si>
  <si>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</si>
  <si>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</si>
  <si>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</si>
  <si>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</si>
  <si>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</si>
  <si>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</si>
  <si>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</si>
  <si>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</si>
  <si>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</si>
  <si>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</si>
  <si>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</si>
  <si>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</si>
  <si>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</si>
  <si>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</si>
  <si>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</si>
  <si>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</si>
  <si>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</si>
  <si>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</si>
  <si>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</si>
  <si>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</si>
  <si>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</si>
  <si>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</si>
  <si>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</si>
  <si>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</si>
  <si>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</si>
  <si>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</si>
  <si>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</si>
  <si>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</si>
  <si>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</si>
  <si>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</si>
  <si>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</si>
  <si>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</si>
  <si>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</si>
  <si>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</si>
  <si>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</si>
  <si>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</si>
  <si>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</si>
  <si>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</si>
  <si>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</si>
  <si>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</si>
  <si>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</si>
  <si>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</si>
  <si>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</si>
  <si>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</si>
  <si>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</si>
  <si>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</si>
  <si>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</si>
  <si>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</si>
  <si>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</si>
  <si>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</si>
  <si>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</si>
  <si>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</si>
  <si>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</si>
  <si>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</si>
  <si>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</si>
  <si>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</si>
  <si>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</si>
  <si>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</si>
  <si>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</si>
  <si>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</si>
  <si>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</si>
  <si>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</si>
  <si>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</si>
  <si>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</si>
  <si>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</si>
  <si>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</si>
  <si>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</si>
  <si>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</si>
  <si>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</si>
  <si>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</si>
  <si>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</si>
  <si>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</si>
  <si>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</si>
  <si>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</si>
  <si>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</si>
  <si>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</si>
  <si>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</si>
  <si>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</si>
  <si>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</si>
  <si>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</si>
  <si>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</si>
  <si>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</si>
  <si>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</si>
  <si>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</si>
  <si>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</si>
  <si>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</si>
  <si>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</si>
  <si>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</si>
  <si>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</si>
  <si>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</si>
  <si>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</si>
  <si>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</si>
  <si>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</si>
  <si>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</si>
  <si>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</si>
  <si>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</si>
  <si>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</si>
  <si>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</si>
  <si>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</si>
  <si>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</si>
  <si>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</si>
  <si>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</si>
  <si>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</si>
  <si>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</si>
  <si>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</si>
  <si>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</si>
  <si>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</si>
  <si>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</si>
  <si>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</si>
  <si>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</si>
  <si>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</si>
  <si>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</si>
  <si>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</si>
  <si>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</si>
  <si>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</si>
  <si>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</si>
  <si>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</si>
  <si>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</si>
  <si>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</si>
  <si>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</si>
  <si>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28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</si>
  <si>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</si>
  <si>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</si>
  <si>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</si>
  <si>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</si>
  <si>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</si>
  <si>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</si>
  <si>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31,13,12,28,1,27,39,42,37,38,28,47,35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</si>
</sst>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2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0;&#1084;&#1073;&#1091;&#1083;&#1072;&#1090;&#1086;&#1088;&#1085;&#1072;&#1103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014">
          <cell r="U1014">
            <v>-1.4299999999999997</v>
          </cell>
          <cell r="X1014">
            <v>1287.81</v>
          </cell>
          <cell r="Z1014">
            <v>-259.8299999999994</v>
          </cell>
        </row>
        <row r="1015">
          <cell r="U1015">
            <v>-1920.22</v>
          </cell>
          <cell r="Z1015">
            <v>661.9500000000048</v>
          </cell>
        </row>
        <row r="1016">
          <cell r="U1016">
            <v>-599.87</v>
          </cell>
          <cell r="Z1016">
            <v>207.1900000000007</v>
          </cell>
        </row>
        <row r="1017">
          <cell r="U1017">
            <v>-2279.42</v>
          </cell>
          <cell r="X1017">
            <v>58557.46000000003</v>
          </cell>
          <cell r="Z1017">
            <v>55225.580000000016</v>
          </cell>
        </row>
        <row r="1019">
          <cell r="S1019">
            <v>4512.2300000000005</v>
          </cell>
          <cell r="U1019">
            <v>-0.12000000000000001</v>
          </cell>
          <cell r="X1019">
            <v>23167.690000000002</v>
          </cell>
          <cell r="Z1019">
            <v>21590.2</v>
          </cell>
        </row>
        <row r="1020">
          <cell r="S1020">
            <v>29995.949999999997</v>
          </cell>
          <cell r="X1020">
            <v>152027.61000000007</v>
          </cell>
          <cell r="Z1020">
            <v>138375.54000000004</v>
          </cell>
        </row>
        <row r="1021">
          <cell r="U1021">
            <v>-5380.71</v>
          </cell>
          <cell r="Z1021">
            <v>5916.950000000004</v>
          </cell>
        </row>
        <row r="1022">
          <cell r="U1022">
            <v>-105.71000000000001</v>
          </cell>
          <cell r="Z1022">
            <v>13752.46</v>
          </cell>
        </row>
        <row r="1023">
          <cell r="Z1023">
            <v>28191.989999999994</v>
          </cell>
        </row>
        <row r="1024">
          <cell r="U1024">
            <v>26470.239999999983</v>
          </cell>
          <cell r="X1024">
            <v>41984.79000000001</v>
          </cell>
          <cell r="Z1024">
            <v>29600.52</v>
          </cell>
        </row>
        <row r="1025">
          <cell r="U1025">
            <v>5416.270000000003</v>
          </cell>
          <cell r="X1025">
            <v>8590.769999999999</v>
          </cell>
          <cell r="Z1025">
            <v>6056.800000000003</v>
          </cell>
        </row>
        <row r="1026">
          <cell r="U1026">
            <v>-49585.119999999995</v>
          </cell>
          <cell r="X1026">
            <v>184642.72000000006</v>
          </cell>
          <cell r="Z1026">
            <v>148553.48000000004</v>
          </cell>
        </row>
        <row r="1028">
          <cell r="U1028">
            <v>1192.5100000000004</v>
          </cell>
          <cell r="X1028">
            <v>1795.8500000000001</v>
          </cell>
          <cell r="Z1028">
            <v>1547.2600000000002</v>
          </cell>
        </row>
        <row r="1029">
          <cell r="U1029">
            <v>243.94999999999996</v>
          </cell>
          <cell r="X1029">
            <v>367.44</v>
          </cell>
          <cell r="Z1029">
            <v>316.55000000000007</v>
          </cell>
        </row>
        <row r="1030">
          <cell r="U1030">
            <v>-2955.909999999999</v>
          </cell>
          <cell r="X1030">
            <v>7571.530000000001</v>
          </cell>
          <cell r="Z1030">
            <v>7476.190000000001</v>
          </cell>
        </row>
        <row r="1031">
          <cell r="U1031">
            <v>-19818.799999999996</v>
          </cell>
          <cell r="X1031">
            <v>809876.0399999999</v>
          </cell>
          <cell r="Z1031">
            <v>684458.0499999998</v>
          </cell>
        </row>
        <row r="1032">
          <cell r="S1032">
            <v>88.78</v>
          </cell>
          <cell r="Z1032">
            <v>8.589999999999998</v>
          </cell>
        </row>
        <row r="1033">
          <cell r="X1033">
            <v>2169.0499999999997</v>
          </cell>
          <cell r="Z1033">
            <v>1223.7300000000002</v>
          </cell>
        </row>
        <row r="1034">
          <cell r="Z1034">
            <v>455.7099999999999</v>
          </cell>
        </row>
        <row r="1035">
          <cell r="Z1035">
            <v>74.00999999999988</v>
          </cell>
        </row>
        <row r="1037">
          <cell r="U1037">
            <v>1292.0099999999995</v>
          </cell>
          <cell r="X1037">
            <v>2417.070000000003</v>
          </cell>
          <cell r="Z1037">
            <v>1701.1500000000003</v>
          </cell>
        </row>
        <row r="1038">
          <cell r="Z1038">
            <v>1547.4399999999985</v>
          </cell>
        </row>
        <row r="1039">
          <cell r="Z1039">
            <v>351.98999999999955</v>
          </cell>
        </row>
        <row r="1040">
          <cell r="U1040">
            <v>-1997.9600000000005</v>
          </cell>
          <cell r="X1040">
            <v>87181.43999999999</v>
          </cell>
          <cell r="Z1040">
            <v>69389.29</v>
          </cell>
        </row>
        <row r="1041">
          <cell r="Z1041">
            <v>183.49999999999957</v>
          </cell>
        </row>
        <row r="1042">
          <cell r="S1042">
            <v>15175.89</v>
          </cell>
          <cell r="X1042">
            <v>69340.29000000001</v>
          </cell>
          <cell r="Z1042">
            <v>61428.53000000001</v>
          </cell>
        </row>
        <row r="1043">
          <cell r="S1043">
            <v>512.3199999999999</v>
          </cell>
          <cell r="Z1043">
            <v>41.140000000000015</v>
          </cell>
        </row>
        <row r="1044">
          <cell r="S1044">
            <v>12906</v>
          </cell>
          <cell r="X1044">
            <v>96476.52</v>
          </cell>
          <cell r="Z1044">
            <v>74404.54999999996</v>
          </cell>
        </row>
        <row r="1045">
          <cell r="S1045">
            <v>6120.61</v>
          </cell>
          <cell r="Z1045">
            <v>598.9900000000001</v>
          </cell>
        </row>
        <row r="1046">
          <cell r="W1046">
            <v>144539.97</v>
          </cell>
        </row>
        <row r="1050">
          <cell r="U1050">
            <v>-1022.0500000000002</v>
          </cell>
          <cell r="X1050">
            <v>36537.35999999998</v>
          </cell>
          <cell r="Z1050">
            <v>28616.44000000001</v>
          </cell>
        </row>
        <row r="1051">
          <cell r="Z1051">
            <v>14.949999999999974</v>
          </cell>
        </row>
        <row r="1052">
          <cell r="Z1052">
            <v>10.180000000000009</v>
          </cell>
        </row>
        <row r="1053">
          <cell r="X1053">
            <v>125334.86999999998</v>
          </cell>
        </row>
        <row r="1054">
          <cell r="X1054">
            <v>1900.1200000000001</v>
          </cell>
          <cell r="Z1054">
            <v>1328.8999999999999</v>
          </cell>
        </row>
        <row r="1055">
          <cell r="Z1055">
            <v>20.07000000000003</v>
          </cell>
        </row>
        <row r="1056">
          <cell r="Z1056">
            <v>-0.05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J74" sqref="J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178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-21542.38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'[1]Report'!$S$1019+'[1]Report'!$S$1020+'[1]Report'!$S$1032+'[1]Report'!$S$1042+'[1]Report'!$S$1043+'[1]Report'!$S$1044+'[1]Report'!$S$1045+6510.82</f>
        <v>75822.6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617397.77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5">
        <f>'[1]Report'!$W$1046</f>
        <v>144539.97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92">
        <f>'[1]Report'!$X$1042</f>
        <v>69340.29000000001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5"/>
      <c r="G15" s="93">
        <f>'[1]Report'!$Z$1042</f>
        <v>61428.53000000001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5"/>
      <c r="G16" s="94">
        <f>'[1]Report'!$S$1042+'[1]Report'!$S$1043+'[1]Report'!$X$1042-'[1]Report'!$Z$1042-'[1]Report'!$Z$1043</f>
        <v>23558.829999999987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5"/>
      <c r="G17" s="65">
        <v>19000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-21542.38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3">
        <f>G18+G15-G17</f>
        <v>20886.15000000001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'[1]Report'!$X$1053+6510.82</f>
        <v>131845.68999999997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'[1]Report'!$X$1044</f>
        <v>96476.52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'[1]Report'!$X$1019</f>
        <v>23167.690000000002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'[1]Report'!$X$1020</f>
        <v>152027.61000000007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302101.41000000003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'[1]Report'!$Z$1019+'[1]Report'!$Z$1020+'[1]Report'!$Z$1032+'[1]Report'!$Z$1043+'[1]Report'!$Z$1042+'[1]Report'!$Z$1044+'[1]Report'!$Z$1045+5653.87</f>
        <v>302101.41000000003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5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5"/>
      <c r="G35" s="66">
        <f>G24+G10</f>
        <v>280559.03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5"/>
      <c r="G37" s="73">
        <f>G19</f>
        <v>20886.15000000001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5"/>
      <c r="G38" s="88">
        <f>G11+G12-G24</f>
        <v>391118.95999999996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19000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4.44</v>
      </c>
      <c r="F42" s="80" t="s">
        <v>136</v>
      </c>
      <c r="G42" s="60">
        <v>3810334293</v>
      </c>
      <c r="H42" s="61">
        <f>G13</f>
        <v>144539.97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131845.68999999997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96476.52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23167.690000000002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152027.61000000007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567057.4800000001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158309.36000000016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538.9902966896937</v>
      </c>
      <c r="E63" s="76">
        <f>E64/117.48</f>
        <v>2085.062138236296</v>
      </c>
      <c r="F63" s="76">
        <f>F64/12</f>
        <v>4987.105833333336</v>
      </c>
      <c r="G63" s="77">
        <f>G64/18.26</f>
        <v>6775.399780941947</v>
      </c>
      <c r="H63" s="78">
        <f>H64/0.88</f>
        <v>29073.590909090915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'[1]Report'!$X$1031</f>
        <v>809876.0399999999</v>
      </c>
      <c r="E64" s="65">
        <f>'[1]Report'!$X$1024+'[1]Report'!$X$1025+'[1]Report'!$X$1026+'[1]Report'!$X$1028+'[1]Report'!$X$1029+'[1]Report'!$X$1030</f>
        <v>244953.10000000006</v>
      </c>
      <c r="F64" s="65">
        <f>'[1]Report'!$X$1014+'[1]Report'!$X$1017</f>
        <v>59845.270000000026</v>
      </c>
      <c r="G64" s="72">
        <f>'[1]Report'!$X$1050+'[1]Report'!$X$1040</f>
        <v>123718.79999999996</v>
      </c>
      <c r="H64" s="68">
        <f>'[1]Report'!$X$1019+'[1]Report'!$X$1037</f>
        <v>25584.760000000006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'[1]Report'!$Z$1023+'[1]Report'!$Z$1031+'[1]Report'!$Z$1038+'[1]Report'!$Z$1039</f>
        <v>714549.4699999997</v>
      </c>
      <c r="E65" s="65">
        <f>'[1]Report'!$Z$1021+'[1]Report'!$Z$1022+'[1]Report'!$Z$1024+'[1]Report'!$Z$1025+'[1]Report'!$Z$1026+'[1]Report'!$Z$1028+'[1]Report'!$Z$1029+'[1]Report'!$Z$1030+'[1]Report'!$Z$1034+'[1]Report'!$Z$1035</f>
        <v>213749.93000000005</v>
      </c>
      <c r="F65" s="65">
        <f>'[1]Report'!$Z$1055+'[1]Report'!$Z$1017+'[1]Report'!$Z$1014</f>
        <v>54985.820000000014</v>
      </c>
      <c r="G65" s="69">
        <f>'[1]Report'!$Z$1015+'[1]Report'!$Z$1016+'[1]Report'!$Z$1040+'[1]Report'!$Z$1041+'[1]Report'!$Z$1050+'[1]Report'!$Z$1051+'[1]Report'!$Z$1052</f>
        <v>99083.49999999999</v>
      </c>
      <c r="H65" s="69">
        <f>'[1]Report'!$Z$1019+'[1]Report'!$Z$1032+'[1]Report'!$Z$1037+'[1]Report'!$Z$1056</f>
        <v>23299.890000000003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95326.57000000018</v>
      </c>
      <c r="E66" s="76">
        <f>E64-E65</f>
        <v>31203.170000000013</v>
      </c>
      <c r="F66" s="76">
        <f>F64-F65</f>
        <v>4859.450000000012</v>
      </c>
      <c r="G66" s="78">
        <f>G64-G65</f>
        <v>24635.299999999974</v>
      </c>
      <c r="H66" s="78">
        <f>H64-H65</f>
        <v>2284.8700000000026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D64+'[1]Report'!$U$1031</f>
        <v>790057.2399999999</v>
      </c>
      <c r="E67" s="70">
        <f>E64+'[1]Report'!$U$1021+'[1]Report'!$U$1022+'[1]Report'!$U$1024+'[1]Report'!$U$1025+'[1]Report'!$U$1026+'[1]Report'!$U$1028+'[1]Report'!$U$1029+'[1]Report'!$U$1030</f>
        <v>220248.62000000008</v>
      </c>
      <c r="F67" s="70">
        <f>F64+'[1]Report'!$U$1014+'[1]Report'!$U$1017</f>
        <v>57564.42000000003</v>
      </c>
      <c r="G67" s="71">
        <f>G64+'[1]Report'!$U$1050+'[1]Report'!$U$1040+'[1]Report'!$U$1016+'[1]Report'!$U$1015</f>
        <v>118178.69999999995</v>
      </c>
      <c r="H67" s="71">
        <f>H64+'[1]Report'!$U$1037+'[1]Report'!$U$1019</f>
        <v>26876.650000000005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-19818.800000000047</v>
      </c>
      <c r="E68" s="44">
        <f>E67-E64</f>
        <v>-24704.47999999998</v>
      </c>
      <c r="F68" s="44">
        <f>F67-F64</f>
        <v>-2280.8499999999985</v>
      </c>
      <c r="G68" s="44">
        <f>G67-G64</f>
        <v>-5540.100000000006</v>
      </c>
      <c r="H68" s="44">
        <f>H67-H64</f>
        <v>1291.8899999999994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185</v>
      </c>
      <c r="F73" s="104"/>
      <c r="G73" s="105"/>
      <c r="H73" s="26">
        <v>33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5"/>
      <c r="H74" s="26">
        <v>1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5"/>
      <c r="H75" s="26">
        <v>32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-51052.34000000003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10</v>
      </c>
      <c r="F78" s="104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>
        <v>3</v>
      </c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0" t="s">
        <v>167</v>
      </c>
      <c r="F80" s="101"/>
      <c r="G80" s="101"/>
      <c r="H80" s="102"/>
    </row>
    <row r="81" ht="12.75">
      <c r="A81" s="1"/>
    </row>
    <row r="82" ht="12.75">
      <c r="A82" s="1"/>
    </row>
    <row r="83" spans="1:8" ht="38.25" customHeight="1">
      <c r="A83" s="99" t="s">
        <v>172</v>
      </c>
      <c r="B83" s="99"/>
      <c r="C83" s="99"/>
      <c r="D83" s="99"/>
      <c r="E83" s="99"/>
      <c r="F83" s="99"/>
      <c r="G83" s="99"/>
      <c r="H83" s="9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  <row r="93" ht="12.75">
      <c r="B93" t="s">
        <v>179</v>
      </c>
    </row>
    <row r="94" spans="2:4" ht="12.75">
      <c r="B94" s="95" t="s">
        <v>180</v>
      </c>
      <c r="C94" s="95" t="s">
        <v>181</v>
      </c>
      <c r="D94" s="95" t="s">
        <v>182</v>
      </c>
    </row>
    <row r="95" spans="2:4" ht="12.75">
      <c r="B95" s="95" t="s">
        <v>183</v>
      </c>
      <c r="C95" s="96">
        <f>'[1]Report'!$X$1054</f>
        <v>1900.1200000000001</v>
      </c>
      <c r="D95" s="96">
        <f>'[1]Report'!$Z$1054</f>
        <v>1328.8999999999999</v>
      </c>
    </row>
    <row r="96" spans="2:4" ht="12.75">
      <c r="B96" s="95" t="s">
        <v>184</v>
      </c>
      <c r="C96" s="96">
        <f>'[1]Report'!$X$1033</f>
        <v>2169.0499999999997</v>
      </c>
      <c r="D96" s="96">
        <f>'[1]Report'!$Z$1033</f>
        <v>1223.7300000000002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2017-03-14T07:12:49Z</dcterms:modified>
  <cp:category/>
  <cp:version/>
  <cp:contentType/>
  <cp:contentStatus/>
</cp:coreProperties>
</file>