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<sst xmlns="http://schemas.openxmlformats.org/spreadsheetml/2006/main" count="293" uniqueCount="188">
  <si>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</si>
  <si>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</si>
  <si>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</si>
  <si>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</si>
  <si>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</si>
  <si>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</si>
  <si>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</si>
  <si>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</si>
  <si>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</si>
  <si>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</si>
  <si>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</si>
  <si>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</si>
  <si>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</si>
  <si>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</si>
  <si>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</si>
  <si>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</si>
  <si>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</si>
  <si>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</si>
  <si>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</si>
  <si>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</si>
  <si>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</si>
  <si>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</si>
  <si>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</si>
  <si>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</si>
  <si>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</si>
  <si>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</si>
  <si>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</si>
  <si>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</si>
  <si>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</si>
  <si>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</si>
  <si>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</si>
  <si>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</si>
  <si>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</si>
  <si>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</si>
  <si>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</si>
  <si>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</si>
  <si>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</si>
  <si>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</si>
  <si>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</si>
  <si>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</si>
  <si>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</si>
  <si>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</si>
  <si>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</si>
  <si>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</si>
  <si>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</si>
  <si>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</si>
  <si>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</si>
  <si>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</si>
  <si>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</si>
  <si>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</si>
  <si>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</si>
  <si>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</si>
  <si>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</si>
  <si>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</si>
  <si>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</si>
  <si>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</si>
  <si>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</si>
  <si>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</si>
  <si>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</si>
  <si>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</si>
  <si>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</si>
  <si>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</si>
  <si>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</si>
  <si>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</si>
  <si>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</si>
  <si>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</si>
  <si>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</si>
  <si>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</si>
  <si>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</si>
  <si>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</si>
  <si>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</si>
  <si>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</si>
  <si>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</si>
  <si>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</si>
  <si>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</si>
  <si>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</si>
  <si>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</si>
  <si>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</si>
  <si>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</si>
  <si>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</si>
  <si>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</si>
  <si>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</si>
  <si>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</si>
  <si>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</si>
  <si>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</si>
  <si>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</si>
  <si>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</si>
  <si>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</si>
  <si>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</si>
  <si>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</si>
  <si>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</si>
  <si>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</si>
  <si>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</si>
  <si>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</si>
  <si>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</si>
  <si>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</si>
  <si>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</si>
  <si>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</si>
  <si>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</si>
  <si>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</si>
  <si>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</si>
  <si>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</si>
  <si>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</si>
  <si>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</si>
  <si>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</si>
  <si>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</si>
  <si>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</si>
  <si>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</si>
  <si>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</si>
  <si>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</si>
  <si>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</si>
  <si>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</si>
  <si>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</si>
  <si>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</si>
  <si>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</si>
  <si>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</si>
  <si>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</si>
  <si>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</si>
  <si>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</si>
  <si>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</si>
  <si>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</si>
  <si>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</si>
  <si>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</si>
  <si>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</si>
  <si>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</si>
  <si>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</si>
  <si>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</si>
  <si>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</si>
  <si>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</si>
  <si>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</si>
  <si>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</si>
  <si>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</si>
  <si>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</si>
  <si>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</si>
  <si>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</si>
  <si>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</si>
  <si>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</si>
  <si>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</si>
  <si>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</si>
  <si>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</si>
  <si>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</si>
  <si>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</si>
  <si>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</si>
  <si>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</si>
  <si>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</si>
  <si>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</si>
  <si>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</si>
  <si>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</si>
  <si>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</si>
  <si>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</si>
  <si>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</si>
  <si>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</si>
  <si>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</si>
  <si>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</si>
  <si>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</si>
  <si>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</si>
  <si>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</si>
  <si>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</si>
  <si>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</si>
  <si>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</si>
  <si>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</si>
  <si>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</si>
  <si>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</si>
  <si>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</si>
  <si>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</si>
  <si>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</si>
  <si>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</si>
  <si>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</si>
  <si>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</si>
  <si>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</si>
  <si>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</si>
  <si>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</si>
  <si>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</si>
  <si>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</si>
  <si>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</si>
  <si>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</si>
  <si>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</si>
  <si>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</si>
  <si>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</si>
  <si>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</si>
  <si>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</si>
  <si>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</si>
  <si>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</si>
  <si>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</si>
  <si>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16 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</si>
  <si>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</si>
  <si>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с 1 по 44</t>
  </si>
  <si>
    <t>кв.6,7,11,12,13,33,38,44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</si>
</sst>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Roaming\Microsoft\Excel\&#1043;&#1077;&#1085;&#1077;&#1088;&#1072;&#1090;&#1086;&#1088;%20&#1087;&#1086;%20&#1085;&#1072;&#1095;&#1080;&#1089;&#1083;&#1077;&#1085;&#1080;&#1103;&#1084;%20&#1040;&#1084;&#1073;&#1091;&#1083;&#1072;&#1090;&#1086;&#1088;&#1085;&#1072;&#1103;%20&#1046;&#1069;&#1059;3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14">
          <cell r="U514">
            <v>0.5699999999999996</v>
          </cell>
          <cell r="X514">
            <v>1218.8899999999996</v>
          </cell>
          <cell r="Z514">
            <v>1026.7800000000002</v>
          </cell>
        </row>
        <row r="515">
          <cell r="Z515">
            <v>-1150.3199999999958</v>
          </cell>
        </row>
        <row r="516">
          <cell r="Z516">
            <v>-118.49000000000015</v>
          </cell>
        </row>
        <row r="517">
          <cell r="U517">
            <v>-1587.76</v>
          </cell>
          <cell r="X517">
            <v>60871.999999999985</v>
          </cell>
          <cell r="Z517">
            <v>47745.34999999999</v>
          </cell>
        </row>
        <row r="519">
          <cell r="U519">
            <v>0</v>
          </cell>
          <cell r="X519">
            <v>17553.98</v>
          </cell>
          <cell r="Z519">
            <v>15025.889999999998</v>
          </cell>
        </row>
        <row r="521">
          <cell r="Z521">
            <v>1802.509999999998</v>
          </cell>
        </row>
        <row r="522">
          <cell r="Z522">
            <v>66.64999999999999</v>
          </cell>
        </row>
        <row r="523">
          <cell r="Z523">
            <v>17819.42999999999</v>
          </cell>
        </row>
        <row r="524">
          <cell r="U524">
            <v>29153.480000000003</v>
          </cell>
          <cell r="W524">
            <v>45026.43</v>
          </cell>
          <cell r="Z524">
            <v>24679.799999999992</v>
          </cell>
        </row>
        <row r="525">
          <cell r="U525">
            <v>5965.340000000002</v>
          </cell>
          <cell r="W525">
            <v>9213.260000000002</v>
          </cell>
          <cell r="Z525">
            <v>5049.96</v>
          </cell>
        </row>
        <row r="526">
          <cell r="U526">
            <v>-54567.37</v>
          </cell>
          <cell r="W526">
            <v>185756.62999999998</v>
          </cell>
          <cell r="Z526">
            <v>141391.37000000002</v>
          </cell>
        </row>
        <row r="528">
          <cell r="U528">
            <v>1129.3800000000003</v>
          </cell>
          <cell r="X528">
            <v>1704.7100000000003</v>
          </cell>
          <cell r="Z528">
            <v>1269.13</v>
          </cell>
        </row>
        <row r="529">
          <cell r="U529">
            <v>231.14</v>
          </cell>
          <cell r="X529">
            <v>348.85999999999996</v>
          </cell>
          <cell r="Z529">
            <v>259.72999999999996</v>
          </cell>
        </row>
        <row r="530">
          <cell r="U530">
            <v>-2780.0500000000006</v>
          </cell>
          <cell r="X530">
            <v>7170.64</v>
          </cell>
          <cell r="Z530">
            <v>5440.819999999999</v>
          </cell>
        </row>
        <row r="531">
          <cell r="U531">
            <v>-60.789999999999985</v>
          </cell>
          <cell r="X531">
            <v>1229302.3200000003</v>
          </cell>
          <cell r="Z531">
            <v>1056420.7700000003</v>
          </cell>
        </row>
        <row r="532">
          <cell r="Z532">
            <v>6.95</v>
          </cell>
        </row>
        <row r="534">
          <cell r="Z534">
            <v>47.260000000000005</v>
          </cell>
        </row>
        <row r="535">
          <cell r="Z535">
            <v>7.879999999999942</v>
          </cell>
        </row>
        <row r="536">
          <cell r="X536">
            <v>2102.36</v>
          </cell>
          <cell r="Z536">
            <v>-3663.4100000000026</v>
          </cell>
        </row>
        <row r="537">
          <cell r="Z537">
            <v>2264.3399999999992</v>
          </cell>
        </row>
        <row r="538">
          <cell r="Z538">
            <v>499.8</v>
          </cell>
        </row>
        <row r="539">
          <cell r="U539">
            <v>-2492.6400000000012</v>
          </cell>
          <cell r="X539">
            <v>83477.58999999997</v>
          </cell>
          <cell r="Z539">
            <v>70612.03</v>
          </cell>
        </row>
        <row r="540">
          <cell r="Z540">
            <v>2991.56</v>
          </cell>
        </row>
        <row r="549">
          <cell r="U549">
            <v>-1277.18</v>
          </cell>
          <cell r="X549">
            <v>34984.92999999998</v>
          </cell>
          <cell r="Z549">
            <v>28919.469999999976</v>
          </cell>
        </row>
        <row r="550">
          <cell r="Z550">
            <v>223.10000000000002</v>
          </cell>
        </row>
        <row r="551">
          <cell r="Z551">
            <v>149.5</v>
          </cell>
        </row>
        <row r="554">
          <cell r="Z554">
            <v>0.2599999999999998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7" t="s">
        <v>184</v>
      </c>
      <c r="B1" s="147"/>
      <c r="C1" s="147"/>
      <c r="D1" s="147"/>
      <c r="E1" s="147"/>
      <c r="F1" s="147"/>
      <c r="G1" s="147"/>
      <c r="H1" s="14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7"/>
      <c r="E3" s="124"/>
      <c r="F3" s="15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8"/>
      <c r="E4" s="149"/>
      <c r="F4" s="15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1"/>
      <c r="E5" s="152"/>
      <c r="F5" s="153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4"/>
      <c r="E6" s="155"/>
      <c r="F6" s="156"/>
      <c r="G6" s="36">
        <v>43100</v>
      </c>
      <c r="H6" s="5"/>
    </row>
    <row r="7" spans="1:8" ht="38.25" customHeight="1" thickBot="1">
      <c r="A7" s="163" t="s">
        <v>13</v>
      </c>
      <c r="B7" s="164"/>
      <c r="C7" s="164"/>
      <c r="D7" s="165"/>
      <c r="E7" s="165"/>
      <c r="F7" s="165"/>
      <c r="G7" s="164"/>
      <c r="H7" s="166"/>
    </row>
    <row r="8" spans="1:8" ht="33" customHeight="1" thickBot="1">
      <c r="A8" s="40" t="s">
        <v>0</v>
      </c>
      <c r="B8" s="39" t="s">
        <v>1</v>
      </c>
      <c r="C8" s="41" t="s">
        <v>2</v>
      </c>
      <c r="D8" s="159" t="s">
        <v>3</v>
      </c>
      <c r="E8" s="160"/>
      <c r="F8" s="161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3" t="s">
        <v>15</v>
      </c>
      <c r="E9" s="124"/>
      <c r="F9" s="12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3" t="s">
        <v>18</v>
      </c>
      <c r="E10" s="124"/>
      <c r="F10" s="125"/>
      <c r="G10" s="63">
        <v>133574.76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3" t="s">
        <v>20</v>
      </c>
      <c r="E11" s="124"/>
      <c r="F11" s="125"/>
      <c r="G11" s="87">
        <v>208106.56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6" t="s">
        <v>23</v>
      </c>
      <c r="E12" s="127"/>
      <c r="F12" s="128"/>
      <c r="G12" s="88">
        <f>G13+G14+G20+G21+G22+G23+G31</f>
        <v>554130.8300000001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6"/>
      <c r="G13" s="65">
        <v>115959.81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6"/>
      <c r="G14" s="89">
        <v>52552.65</v>
      </c>
      <c r="H14" s="5"/>
    </row>
    <row r="15" spans="1:8" ht="26.25" customHeight="1" thickBot="1">
      <c r="A15" s="4"/>
      <c r="B15" s="6"/>
      <c r="C15" s="3" t="s">
        <v>16</v>
      </c>
      <c r="D15" s="114" t="s">
        <v>155</v>
      </c>
      <c r="E15" s="115"/>
      <c r="F15" s="116"/>
      <c r="G15" s="90">
        <f>57344.58+G32</f>
        <v>61863.86</v>
      </c>
      <c r="H15" s="5"/>
    </row>
    <row r="16" spans="1:8" ht="13.5" customHeight="1" thickBot="1">
      <c r="A16" s="4"/>
      <c r="B16" s="6"/>
      <c r="C16" s="3" t="s">
        <v>16</v>
      </c>
      <c r="D16" s="114" t="s">
        <v>156</v>
      </c>
      <c r="E16" s="115"/>
      <c r="F16" s="116"/>
      <c r="G16" s="91">
        <v>24051.94</v>
      </c>
      <c r="H16" s="49"/>
    </row>
    <row r="17" spans="1:8" ht="13.5" customHeight="1" thickBot="1">
      <c r="A17" s="4"/>
      <c r="B17" s="6"/>
      <c r="C17" s="3" t="s">
        <v>16</v>
      </c>
      <c r="D17" s="114" t="s">
        <v>157</v>
      </c>
      <c r="E17" s="115"/>
      <c r="F17" s="116"/>
      <c r="G17" s="65">
        <v>25040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6"/>
      <c r="G18" s="14">
        <f>G10</f>
        <v>133574.76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6"/>
      <c r="G19" s="73">
        <f>G18+G15-G17</f>
        <v>170398.62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9" t="s">
        <v>32</v>
      </c>
      <c r="E20" s="130"/>
      <c r="F20" s="131"/>
      <c r="G20" s="65">
        <v>94989.8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23" t="s">
        <v>150</v>
      </c>
      <c r="E21" s="124"/>
      <c r="F21" s="125"/>
      <c r="G21" s="64">
        <v>80186.43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23" t="s">
        <v>151</v>
      </c>
      <c r="E22" s="124"/>
      <c r="F22" s="125"/>
      <c r="G22" s="64">
        <v>20231.01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38" t="s">
        <v>152</v>
      </c>
      <c r="E23" s="139"/>
      <c r="F23" s="140"/>
      <c r="G23" s="64">
        <v>157162.38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3" t="s">
        <v>35</v>
      </c>
      <c r="E24" s="124"/>
      <c r="F24" s="125"/>
      <c r="G24" s="85">
        <f>G25+G26+G27+G28+G29+G30</f>
        <v>567176.26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6" t="s">
        <v>38</v>
      </c>
      <c r="E25" s="127"/>
      <c r="F25" s="128"/>
      <c r="G25" s="81">
        <v>534236.43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6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/>
      <c r="E29" s="115"/>
      <c r="F29" s="116"/>
      <c r="G29" s="104"/>
      <c r="H29" s="82"/>
      <c r="I29" s="78"/>
    </row>
    <row r="30" spans="1:9" ht="13.5" customHeight="1" thickBot="1">
      <c r="A30" s="4"/>
      <c r="B30" s="13"/>
      <c r="C30" s="3"/>
      <c r="D30" s="114" t="s">
        <v>172</v>
      </c>
      <c r="E30" s="115"/>
      <c r="F30" s="132"/>
      <c r="G30" s="105">
        <v>32939.83</v>
      </c>
      <c r="H30" s="83"/>
      <c r="I30" s="78"/>
    </row>
    <row r="31" spans="1:9" ht="13.5" customHeight="1" thickBot="1">
      <c r="A31" s="4"/>
      <c r="B31" s="13"/>
      <c r="C31" s="3"/>
      <c r="D31" s="114" t="s">
        <v>173</v>
      </c>
      <c r="E31" s="115"/>
      <c r="F31" s="115"/>
      <c r="G31" s="105">
        <v>33048.75</v>
      </c>
      <c r="H31" s="83"/>
      <c r="I31" s="78"/>
    </row>
    <row r="32" spans="1:10" ht="13.5" customHeight="1" thickBot="1">
      <c r="A32" s="4"/>
      <c r="B32" s="13"/>
      <c r="C32" s="3"/>
      <c r="D32" s="114" t="s">
        <v>185</v>
      </c>
      <c r="E32" s="115"/>
      <c r="F32" s="115"/>
      <c r="G32" s="105">
        <v>4519.28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4" t="s">
        <v>175</v>
      </c>
      <c r="E33" s="115"/>
      <c r="F33" s="115"/>
      <c r="G33" s="84">
        <v>3617.74</v>
      </c>
      <c r="H33" s="83"/>
      <c r="I33" s="78"/>
    </row>
    <row r="34" spans="1:9" ht="13.5" customHeight="1" thickBot="1">
      <c r="A34" s="4"/>
      <c r="B34" s="13"/>
      <c r="C34" s="3"/>
      <c r="D34" s="114" t="s">
        <v>174</v>
      </c>
      <c r="E34" s="115"/>
      <c r="F34" s="115"/>
      <c r="G34" s="106">
        <f>G33+G30-G31</f>
        <v>3508.8199999999997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6"/>
      <c r="G35" s="66">
        <f>G24+G10</f>
        <v>700751.02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6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6"/>
      <c r="G37" s="73">
        <f>G19</f>
        <v>170398.62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4" t="s">
        <v>57</v>
      </c>
      <c r="E38" s="115"/>
      <c r="F38" s="116"/>
      <c r="G38" s="86">
        <f>G11+G12-G25+G34</f>
        <v>231509.7800000001</v>
      </c>
      <c r="H38" s="49"/>
    </row>
    <row r="39" spans="1:8" ht="38.25" customHeight="1" thickBot="1">
      <c r="A39" s="144" t="s">
        <v>58</v>
      </c>
      <c r="B39" s="145"/>
      <c r="C39" s="145"/>
      <c r="D39" s="145"/>
      <c r="E39" s="145"/>
      <c r="F39" s="164"/>
      <c r="G39" s="145"/>
      <c r="H39" s="16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25040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4">
        <v>4.7</v>
      </c>
      <c r="F42" s="79" t="s">
        <v>135</v>
      </c>
      <c r="G42" s="60">
        <v>3810334293</v>
      </c>
      <c r="H42" s="61">
        <f>G13</f>
        <v>115959.81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3.85</v>
      </c>
      <c r="F43" s="80" t="s">
        <v>136</v>
      </c>
      <c r="G43" s="60">
        <v>3848000155</v>
      </c>
      <c r="H43" s="61">
        <f>G20</f>
        <v>94989.8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0" t="s">
        <v>137</v>
      </c>
      <c r="G44" s="60">
        <v>3837003965</v>
      </c>
      <c r="H44" s="61">
        <f>G21</f>
        <v>80186.43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20231.01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157162.38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62"/>
      <c r="G47" s="116"/>
      <c r="H47" s="61">
        <f>SUM(H41:H46)</f>
        <v>493569.43</v>
      </c>
    </row>
    <row r="48" spans="1:8" ht="19.5" customHeight="1" thickBot="1">
      <c r="A48" s="144" t="s">
        <v>64</v>
      </c>
      <c r="B48" s="145"/>
      <c r="C48" s="145"/>
      <c r="D48" s="145"/>
      <c r="E48" s="145"/>
      <c r="F48" s="145"/>
      <c r="G48" s="145"/>
      <c r="H48" s="146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08" t="s">
        <v>140</v>
      </c>
      <c r="E49" s="10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8" t="s">
        <v>69</v>
      </c>
      <c r="E50" s="10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8" t="s">
        <v>71</v>
      </c>
      <c r="E51" s="10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8" t="s">
        <v>73</v>
      </c>
      <c r="E52" s="109"/>
      <c r="F52" s="56">
        <v>0</v>
      </c>
      <c r="G52" s="51"/>
      <c r="H52" s="49"/>
    </row>
    <row r="53" spans="1:8" ht="18.75" customHeight="1" thickBot="1">
      <c r="A53" s="167" t="s">
        <v>74</v>
      </c>
      <c r="B53" s="168"/>
      <c r="C53" s="168"/>
      <c r="D53" s="168"/>
      <c r="E53" s="168"/>
      <c r="F53" s="168"/>
      <c r="G53" s="168"/>
      <c r="H53" s="16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8" t="s">
        <v>15</v>
      </c>
      <c r="E54" s="10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8" t="s">
        <v>18</v>
      </c>
      <c r="E55" s="10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8" t="s">
        <v>20</v>
      </c>
      <c r="E56" s="10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8" t="s">
        <v>53</v>
      </c>
      <c r="E57" s="10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8" t="s">
        <v>55</v>
      </c>
      <c r="E58" s="10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259944.48000000013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7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1">
        <f>D64/1638.64</f>
        <v>750.1966997021922</v>
      </c>
      <c r="E63" s="101">
        <f>E64/140.38</f>
        <v>1775.3278957116397</v>
      </c>
      <c r="F63" s="101">
        <f>F64/14.34</f>
        <v>4329.908647140864</v>
      </c>
      <c r="G63" s="102">
        <f>G64/22.34</f>
        <v>5302.709042076989</v>
      </c>
      <c r="H63" s="103">
        <f>H64/0.99</f>
        <v>19854.88888888889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'[1]Report'!$X$531</f>
        <v>1229302.3200000003</v>
      </c>
      <c r="E64" s="65">
        <f>'[1]Report'!$W$524+'[1]Report'!$W$525+'[1]Report'!$W$526+'[1]Report'!$X$528+'[1]Report'!$X$529+'[1]Report'!$X$530</f>
        <v>249220.52999999997</v>
      </c>
      <c r="F64" s="65">
        <f>'[1]Report'!$X$514+'[1]Report'!$X$517</f>
        <v>62090.889999999985</v>
      </c>
      <c r="G64" s="72">
        <f>'[1]Report'!$X$539+'[1]Report'!$X$549</f>
        <v>118462.51999999995</v>
      </c>
      <c r="H64" s="68">
        <f>'[1]Report'!$X$519+'[1]Report'!$X$536</f>
        <v>19656.34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'[1]Report'!$Z$538+'[1]Report'!$Z$537+'[1]Report'!$Z$531+'[1]Report'!$Z$523</f>
        <v>1077004.34</v>
      </c>
      <c r="E65" s="65">
        <f>'[1]Report'!$Z$521+'[1]Report'!$Z$522+'[1]Report'!$Z$524+'[1]Report'!$Z$525+'[1]Report'!$Z$526+'[1]Report'!$Z$528+'[1]Report'!$Z$529+'[1]Report'!$Z$530+'[1]Report'!$Z$534+'[1]Report'!$Z$535</f>
        <v>180015.11000000004</v>
      </c>
      <c r="F65" s="65">
        <f>'[1]Report'!$Z$514+'[1]Report'!$Z$517+'[1]Report'!$Z$554</f>
        <v>48772.38999999999</v>
      </c>
      <c r="G65" s="69">
        <f>'[1]Report'!$Z$551+'[1]Report'!$Z$550+'[1]Report'!$Z$549+'[1]Report'!$Z$540+'[1]Report'!$Z$539+'[1]Report'!$Z$516+'[1]Report'!$Z$515</f>
        <v>101626.84999999998</v>
      </c>
      <c r="H65" s="69">
        <f>'[1]Report'!$Z$519+'[1]Report'!$Z$532+'[1]Report'!$Z$536</f>
        <v>11369.429999999997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152297.9800000002</v>
      </c>
      <c r="E66" s="76">
        <f>E64-E65</f>
        <v>69205.41999999993</v>
      </c>
      <c r="F66" s="76">
        <f>F64-F65</f>
        <v>13318.499999999993</v>
      </c>
      <c r="G66" s="77">
        <f>G64-G65</f>
        <v>16835.66999999997</v>
      </c>
      <c r="H66" s="77">
        <f>H64-H65</f>
        <v>8286.910000000003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D64+'[1]Report'!$U$531</f>
        <v>1229241.5300000003</v>
      </c>
      <c r="E67" s="70">
        <f>E64+'[1]Report'!$U$524+'[1]Report'!$U$525+'[1]Report'!$U$526+'[1]Report'!$U$528+'[1]Report'!$U$529+'[1]Report'!$U$530</f>
        <v>228352.45</v>
      </c>
      <c r="F67" s="70">
        <f>F64+'[1]Report'!$U$517+'[1]Report'!$U$514</f>
        <v>60503.69999999998</v>
      </c>
      <c r="G67" s="71">
        <f>G64+'[1]Report'!$U$539+'[1]Report'!$U$549</f>
        <v>114692.69999999995</v>
      </c>
      <c r="H67" s="71">
        <f>H64+'[1]Report'!$U$519</f>
        <v>19656.34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-60.79000000003725</v>
      </c>
      <c r="E68" s="44">
        <f>E67-E64</f>
        <v>-20868.079999999958</v>
      </c>
      <c r="F68" s="44">
        <f>F67-F64</f>
        <v>-1587.1900000000023</v>
      </c>
      <c r="G68" s="44">
        <f>G67-G64</f>
        <v>-3769.8199999999924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144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7" t="s">
        <v>144</v>
      </c>
      <c r="E70" s="118"/>
      <c r="F70" s="118"/>
      <c r="G70" s="118"/>
      <c r="H70" s="11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4" t="s">
        <v>101</v>
      </c>
      <c r="B72" s="145"/>
      <c r="C72" s="145"/>
      <c r="D72" s="145"/>
      <c r="E72" s="145"/>
      <c r="F72" s="145"/>
      <c r="G72" s="145"/>
      <c r="H72" s="14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186</v>
      </c>
      <c r="F73" s="115"/>
      <c r="G73" s="116"/>
      <c r="H73" s="26">
        <v>44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6"/>
      <c r="H74" s="26">
        <v>44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7"/>
      <c r="F76" s="118"/>
      <c r="G76" s="119"/>
      <c r="H76" s="26">
        <f>D68+E68+F68+G68+H68</f>
        <v>-26285.87999999999</v>
      </c>
    </row>
    <row r="77" spans="1:8" ht="25.5" customHeight="1" thickBot="1">
      <c r="A77" s="144" t="s">
        <v>107</v>
      </c>
      <c r="B77" s="145"/>
      <c r="C77" s="145"/>
      <c r="D77" s="145"/>
      <c r="E77" s="145"/>
      <c r="F77" s="145"/>
      <c r="G77" s="145"/>
      <c r="H77" s="14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187</v>
      </c>
      <c r="F78" s="115"/>
      <c r="G78" s="116"/>
      <c r="H78" s="5">
        <v>8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0"/>
      <c r="F79" s="121"/>
      <c r="G79" s="12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1" t="s">
        <v>165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170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3" t="s">
        <v>115</v>
      </c>
      <c r="D86" s="134"/>
      <c r="E86" s="135"/>
    </row>
    <row r="87" spans="1:5" ht="18.75" customHeight="1" thickBot="1">
      <c r="A87" s="29">
        <v>2</v>
      </c>
      <c r="B87" s="4" t="s">
        <v>116</v>
      </c>
      <c r="C87" s="133" t="s">
        <v>117</v>
      </c>
      <c r="D87" s="134"/>
      <c r="E87" s="135"/>
    </row>
    <row r="88" spans="1:5" ht="16.5" customHeight="1" thickBot="1">
      <c r="A88" s="29">
        <v>3</v>
      </c>
      <c r="B88" s="4" t="s">
        <v>118</v>
      </c>
      <c r="C88" s="133" t="s">
        <v>119</v>
      </c>
      <c r="D88" s="134"/>
      <c r="E88" s="135"/>
    </row>
    <row r="89" spans="1:5" ht="13.5" thickBot="1">
      <c r="A89" s="29">
        <v>4</v>
      </c>
      <c r="B89" s="4" t="s">
        <v>16</v>
      </c>
      <c r="C89" s="133" t="s">
        <v>120</v>
      </c>
      <c r="D89" s="134"/>
      <c r="E89" s="135"/>
    </row>
    <row r="90" spans="1:5" ht="24" customHeight="1" thickBot="1">
      <c r="A90" s="29">
        <v>5</v>
      </c>
      <c r="B90" s="4" t="s">
        <v>86</v>
      </c>
      <c r="C90" s="133" t="s">
        <v>121</v>
      </c>
      <c r="D90" s="134"/>
      <c r="E90" s="135"/>
    </row>
    <row r="91" spans="1:5" ht="21" customHeight="1" thickBot="1">
      <c r="A91" s="30">
        <v>6</v>
      </c>
      <c r="B91" s="31" t="s">
        <v>122</v>
      </c>
      <c r="C91" s="133" t="s">
        <v>123</v>
      </c>
      <c r="D91" s="134"/>
      <c r="E91" s="135"/>
    </row>
    <row r="94" spans="2:3" ht="15">
      <c r="B94" s="107" t="s">
        <v>176</v>
      </c>
      <c r="C94" s="107"/>
    </row>
    <row r="95" spans="2:6" ht="72">
      <c r="B95" s="93" t="s">
        <v>177</v>
      </c>
      <c r="C95" s="94" t="s">
        <v>180</v>
      </c>
      <c r="D95" s="95" t="s">
        <v>178</v>
      </c>
      <c r="E95" s="96" t="s">
        <v>179</v>
      </c>
      <c r="F95" s="97" t="s">
        <v>181</v>
      </c>
    </row>
    <row r="96" spans="2:6" ht="22.5">
      <c r="B96" s="98" t="s">
        <v>182</v>
      </c>
      <c r="C96" s="99">
        <v>1822.99</v>
      </c>
      <c r="D96" s="99">
        <v>15532.11</v>
      </c>
      <c r="E96" s="92">
        <v>13790.69</v>
      </c>
      <c r="F96" s="100">
        <f>C96+E96</f>
        <v>15613.68</v>
      </c>
    </row>
    <row r="97" spans="2:6" ht="22.5">
      <c r="B97" s="98" t="s">
        <v>183</v>
      </c>
      <c r="C97" s="99">
        <v>1495.15</v>
      </c>
      <c r="D97" s="99">
        <v>14818.13</v>
      </c>
      <c r="E97" s="92">
        <v>11099.93</v>
      </c>
      <c r="F97" s="100">
        <f>C97+E97</f>
        <v>12595.08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2018-03-13T08:41:39Z</dcterms:modified>
  <cp:category/>
  <cp:version/>
  <cp:contentType/>
  <cp:contentStatus/>
</cp:coreProperties>
</file>