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'2.8.'!$A$1:$H$105</definedName>
  </definedNames>
  <calcPr fullCalcOnLoad="1"/>
</workbook>
</file>

<file path=xl/sharedStrings.xml><?xml version="1.0" encoding="utf-8"?>
<sst xmlns="http://schemas.openxmlformats.org/spreadsheetml/2006/main" count="293" uniqueCount="188">
  <si>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</si>
  <si>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</si>
  <si>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</si>
  <si>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</si>
  <si>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</si>
  <si>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</si>
  <si>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</si>
  <si>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</si>
  <si>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</si>
  <si>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</si>
  <si>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</si>
  <si>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</si>
  <si>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</si>
  <si>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</si>
  <si>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</si>
  <si>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</si>
  <si>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</si>
  <si>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</si>
  <si>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</si>
  <si>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</si>
  <si>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</si>
  <si>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</si>
  <si>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</si>
  <si>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</si>
  <si>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</si>
  <si>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</si>
  <si>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</si>
  <si>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</si>
  <si>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</si>
  <si>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</si>
  <si>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</si>
  <si>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</si>
  <si>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</si>
  <si>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</si>
  <si>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</si>
  <si>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</si>
  <si>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</si>
  <si>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</si>
  <si>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</si>
  <si>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</si>
  <si>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</si>
  <si>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</si>
  <si>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</si>
  <si>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</si>
  <si>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</si>
  <si>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</si>
  <si>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</si>
  <si>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</si>
  <si>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</si>
  <si>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</si>
  <si>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</si>
  <si>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</si>
  <si>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</si>
  <si>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</si>
  <si>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</si>
  <si>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</si>
  <si>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</si>
  <si>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</si>
  <si>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</si>
  <si>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</si>
  <si>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</si>
  <si>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</si>
  <si>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</si>
  <si>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</si>
  <si>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</si>
  <si>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</si>
  <si>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</si>
  <si>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</si>
  <si>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</si>
  <si>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</si>
  <si>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</si>
  <si>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</si>
  <si>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</si>
  <si>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</si>
  <si>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</si>
  <si>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</si>
  <si>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</si>
  <si>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</si>
  <si>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</si>
  <si>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</si>
  <si>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</si>
  <si>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</si>
  <si>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</si>
  <si>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</si>
  <si>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</si>
  <si>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</si>
  <si>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</si>
  <si>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</si>
  <si>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</si>
  <si>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</si>
  <si>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</si>
  <si>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</si>
  <si>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</si>
  <si>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</si>
  <si>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</si>
  <si>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</si>
  <si>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</si>
  <si>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</si>
  <si>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</si>
  <si>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</si>
  <si>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</si>
  <si>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</si>
  <si>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</si>
  <si>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</si>
  <si>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</si>
  <si>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</si>
  <si>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</si>
  <si>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</si>
  <si>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</si>
  <si>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</si>
  <si>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</si>
  <si>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</si>
  <si>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</si>
  <si>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</si>
  <si>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</si>
  <si>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</si>
  <si>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</si>
  <si>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</si>
  <si>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</si>
  <si>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</si>
  <si>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</si>
  <si>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</si>
  <si>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</si>
  <si>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</si>
  <si>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</si>
  <si>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</si>
  <si>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</si>
  <si>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</si>
  <si>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</si>
  <si>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</si>
  <si>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</si>
  <si>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</si>
  <si>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</si>
  <si>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</si>
  <si>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</si>
  <si>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</si>
  <si>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</si>
  <si>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</si>
  <si>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</si>
  <si>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</si>
  <si>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</si>
  <si>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</si>
  <si>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</si>
  <si>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</si>
  <si>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</si>
  <si>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</si>
  <si>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</si>
  <si>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</si>
  <si>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</si>
  <si>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</si>
  <si>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</si>
  <si>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</si>
  <si>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</si>
  <si>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</si>
  <si>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</si>
  <si>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</si>
  <si>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</si>
  <si>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</si>
  <si>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</si>
  <si>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</si>
  <si>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</si>
  <si>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</si>
  <si>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</si>
  <si>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</si>
  <si>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</si>
  <si>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</si>
  <si>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</si>
  <si>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</si>
  <si>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</si>
  <si>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</si>
  <si>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</si>
  <si>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</si>
  <si>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</si>
  <si>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</si>
  <si>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</si>
  <si>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</si>
  <si>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</si>
  <si>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</si>
  <si>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</si>
  <si>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</si>
  <si>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Начислено</t>
  </si>
  <si>
    <t>Оплачено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</si>
  <si>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ШАХТЕРСКАЯ д. 18                                                                                                                                                                    за 2017  год</t>
  </si>
  <si>
    <t>остаток на нач.года с 2016 года (оплата)</t>
  </si>
  <si>
    <t>остаток на конец года</t>
  </si>
  <si>
    <t>ХВС повышающий коэффициент</t>
  </si>
  <si>
    <t>ГВС повышающий коэффициент</t>
  </si>
  <si>
    <t>кв.1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</si>
</sst>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5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2" applyNumberFormat="0" applyAlignment="0" applyProtection="0"/>
    <xf numFmtId="0" fontId="34" fillId="24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21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5" borderId="7" applyNumberFormat="0" applyAlignment="0" applyProtection="0"/>
    <xf numFmtId="0" fontId="15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29" borderId="0" applyNumberFormat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7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3" xfId="0" applyNumberFormat="1" applyFont="1" applyBorder="1" applyAlignment="1">
      <alignment vertical="top" wrapText="1"/>
    </xf>
    <xf numFmtId="0" fontId="10" fillId="0" borderId="17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24" xfId="0" applyFont="1" applyBorder="1" applyAlignment="1">
      <alignment horizontal="center" vertical="top" wrapText="1"/>
    </xf>
    <xf numFmtId="0" fontId="6" fillId="0" borderId="17" xfId="0" applyFont="1" applyBorder="1" applyAlignment="1">
      <alignment vertical="top" wrapText="1"/>
    </xf>
    <xf numFmtId="0" fontId="4" fillId="0" borderId="17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24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0" borderId="16" xfId="0" applyNumberFormat="1" applyFont="1" applyFill="1" applyBorder="1" applyAlignment="1">
      <alignment/>
    </xf>
    <xf numFmtId="0" fontId="4" fillId="30" borderId="23" xfId="0" applyFont="1" applyFill="1" applyBorder="1" applyAlignment="1">
      <alignment wrapText="1"/>
    </xf>
    <xf numFmtId="0" fontId="4" fillId="30" borderId="10" xfId="0" applyFont="1" applyFill="1" applyBorder="1" applyAlignment="1">
      <alignment wrapText="1"/>
    </xf>
    <xf numFmtId="2" fontId="4" fillId="31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0" borderId="31" xfId="0" applyFont="1" applyFill="1" applyBorder="1" applyAlignment="1">
      <alignment wrapText="1"/>
    </xf>
    <xf numFmtId="0" fontId="4" fillId="30" borderId="11" xfId="0" applyFont="1" applyFill="1" applyBorder="1" applyAlignment="1">
      <alignment wrapText="1"/>
    </xf>
    <xf numFmtId="0" fontId="4" fillId="30" borderId="27" xfId="0" applyFont="1" applyFill="1" applyBorder="1" applyAlignment="1">
      <alignment wrapText="1"/>
    </xf>
    <xf numFmtId="0" fontId="4" fillId="30" borderId="24" xfId="0" applyFont="1" applyFill="1" applyBorder="1" applyAlignment="1">
      <alignment wrapText="1"/>
    </xf>
    <xf numFmtId="0" fontId="4" fillId="30" borderId="17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0" borderId="10" xfId="0" applyFont="1" applyFill="1" applyBorder="1" applyAlignment="1">
      <alignment horizontal="center" vertical="top" wrapText="1"/>
    </xf>
    <xf numFmtId="0" fontId="0" fillId="31" borderId="10" xfId="0" applyFont="1" applyFill="1" applyBorder="1" applyAlignment="1">
      <alignment vertical="top" wrapText="1"/>
    </xf>
    <xf numFmtId="0" fontId="4" fillId="31" borderId="10" xfId="0" applyFont="1" applyFill="1" applyBorder="1" applyAlignment="1">
      <alignment wrapText="1"/>
    </xf>
    <xf numFmtId="0" fontId="4" fillId="31" borderId="24" xfId="0" applyFont="1" applyFill="1" applyBorder="1" applyAlignment="1">
      <alignment wrapText="1"/>
    </xf>
    <xf numFmtId="0" fontId="4" fillId="31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0" borderId="11" xfId="0" applyFon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0" borderId="17" xfId="0" applyNumberFormat="1" applyFont="1" applyFill="1" applyBorder="1" applyAlignment="1">
      <alignment horizontal="right" vertical="top" wrapText="1"/>
    </xf>
    <xf numFmtId="4" fontId="4" fillId="30" borderId="32" xfId="0" applyNumberFormat="1" applyFont="1" applyFill="1" applyBorder="1" applyAlignment="1">
      <alignment horizontal="right" vertical="top" wrapText="1"/>
    </xf>
    <xf numFmtId="4" fontId="4" fillId="31" borderId="23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1" borderId="17" xfId="0" applyNumberFormat="1" applyFont="1" applyFill="1" applyBorder="1" applyAlignment="1">
      <alignment horizontal="right" vertical="top" wrapText="1"/>
    </xf>
    <xf numFmtId="4" fontId="4" fillId="30" borderId="23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0" borderId="10" xfId="0" applyNumberFormat="1" applyFont="1" applyFill="1" applyBorder="1" applyAlignment="1">
      <alignment wrapText="1"/>
    </xf>
    <xf numFmtId="4" fontId="4" fillId="30" borderId="10" xfId="0" applyNumberFormat="1" applyFont="1" applyFill="1" applyBorder="1" applyAlignment="1">
      <alignment wrapText="1"/>
    </xf>
    <xf numFmtId="2" fontId="4" fillId="30" borderId="11" xfId="0" applyNumberFormat="1" applyFont="1" applyFill="1" applyBorder="1" applyAlignment="1">
      <alignment vertical="top" wrapText="1"/>
    </xf>
    <xf numFmtId="0" fontId="0" fillId="32" borderId="10" xfId="0" applyFont="1" applyFill="1" applyBorder="1" applyAlignment="1">
      <alignment vertical="top" wrapText="1"/>
    </xf>
    <xf numFmtId="0" fontId="0" fillId="32" borderId="10" xfId="0" applyFont="1" applyFill="1" applyBorder="1" applyAlignment="1">
      <alignment horizontal="center" vertical="top" wrapText="1"/>
    </xf>
    <xf numFmtId="0" fontId="4" fillId="32" borderId="11" xfId="0" applyFont="1" applyFill="1" applyBorder="1" applyAlignment="1">
      <alignment wrapText="1"/>
    </xf>
    <xf numFmtId="0" fontId="0" fillId="33" borderId="10" xfId="0" applyFont="1" applyFill="1" applyBorder="1" applyAlignment="1">
      <alignment vertical="top" wrapText="1"/>
    </xf>
    <xf numFmtId="0" fontId="0" fillId="33" borderId="10" xfId="0" applyFont="1" applyFill="1" applyBorder="1" applyAlignment="1">
      <alignment horizontal="center" vertical="top" wrapText="1"/>
    </xf>
    <xf numFmtId="0" fontId="0" fillId="33" borderId="11" xfId="0" applyFont="1" applyFill="1" applyBorder="1" applyAlignment="1">
      <alignment vertical="top" wrapText="1"/>
    </xf>
    <xf numFmtId="0" fontId="0" fillId="33" borderId="24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vertical="top" wrapText="1"/>
    </xf>
    <xf numFmtId="0" fontId="0" fillId="0" borderId="33" xfId="0" applyBorder="1" applyAlignment="1">
      <alignment/>
    </xf>
    <xf numFmtId="0" fontId="8" fillId="0" borderId="33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33" xfId="0" applyFont="1" applyBorder="1" applyAlignment="1">
      <alignment horizontal="center" vertical="center" wrapText="1"/>
    </xf>
    <xf numFmtId="0" fontId="0" fillId="30" borderId="33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34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3" borderId="35" xfId="0" applyFont="1" applyFill="1" applyBorder="1" applyAlignment="1">
      <alignment horizontal="center" vertical="top" wrapText="1"/>
    </xf>
    <xf numFmtId="0" fontId="0" fillId="33" borderId="36" xfId="0" applyFont="1" applyFill="1" applyBorder="1" applyAlignment="1">
      <alignment horizontal="center" vertical="top" wrapText="1"/>
    </xf>
    <xf numFmtId="0" fontId="0" fillId="33" borderId="37" xfId="0" applyFont="1" applyFill="1" applyBorder="1" applyAlignment="1">
      <alignment horizontal="center" vertical="top" wrapText="1"/>
    </xf>
    <xf numFmtId="0" fontId="0" fillId="32" borderId="34" xfId="0" applyFont="1" applyFill="1" applyBorder="1" applyAlignment="1">
      <alignment horizontal="center" vertical="top" wrapText="1"/>
    </xf>
    <xf numFmtId="0" fontId="0" fillId="32" borderId="38" xfId="0" applyFont="1" applyFill="1" applyBorder="1" applyAlignment="1">
      <alignment horizontal="center" vertical="top" wrapText="1"/>
    </xf>
    <xf numFmtId="0" fontId="0" fillId="32" borderId="29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33" borderId="34" xfId="0" applyFont="1" applyFill="1" applyBorder="1" applyAlignment="1">
      <alignment horizontal="center" vertical="top" wrapText="1"/>
    </xf>
    <xf numFmtId="0" fontId="0" fillId="33" borderId="38" xfId="0" applyFont="1" applyFill="1" applyBorder="1" applyAlignment="1">
      <alignment horizontal="center" vertical="top" wrapText="1"/>
    </xf>
    <xf numFmtId="0" fontId="0" fillId="33" borderId="29" xfId="0" applyFont="1" applyFill="1" applyBorder="1" applyAlignment="1">
      <alignment horizontal="center" vertical="top" wrapText="1"/>
    </xf>
    <xf numFmtId="0" fontId="0" fillId="33" borderId="39" xfId="0" applyFont="1" applyFill="1" applyBorder="1" applyAlignment="1">
      <alignment horizontal="center" vertical="top" wrapText="1"/>
    </xf>
    <xf numFmtId="0" fontId="0" fillId="33" borderId="40" xfId="0" applyFont="1" applyFill="1" applyBorder="1" applyAlignment="1">
      <alignment horizontal="center" vertical="top" wrapText="1"/>
    </xf>
    <xf numFmtId="0" fontId="0" fillId="33" borderId="41" xfId="0" applyFont="1" applyFill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44" xfId="0" applyFont="1" applyFill="1" applyBorder="1" applyAlignment="1">
      <alignment horizontal="center" vertical="top" wrapText="1"/>
    </xf>
    <xf numFmtId="0" fontId="0" fillId="0" borderId="46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4" xfId="0" applyFont="1" applyBorder="1" applyAlignment="1">
      <alignment vertical="top" wrapText="1"/>
    </xf>
    <xf numFmtId="0" fontId="4" fillId="0" borderId="38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19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4" fillId="0" borderId="39" xfId="0" applyFont="1" applyBorder="1" applyAlignment="1">
      <alignment vertical="top" wrapText="1"/>
    </xf>
    <xf numFmtId="0" fontId="4" fillId="0" borderId="4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1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8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7"/>
  <sheetViews>
    <sheetView tabSelected="1" view="pageBreakPreview" zoomScaleSheetLayoutView="100" zoomScalePageLayoutView="0" workbookViewId="0" topLeftCell="A73">
      <selection activeCell="H78" sqref="H7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52" t="s">
        <v>182</v>
      </c>
      <c r="B1" s="152"/>
      <c r="C1" s="152"/>
      <c r="D1" s="152"/>
      <c r="E1" s="152"/>
      <c r="F1" s="152"/>
      <c r="G1" s="152"/>
      <c r="H1" s="152"/>
    </row>
    <row r="2" ht="13.5" thickBot="1">
      <c r="A2" s="1"/>
    </row>
    <row r="3" spans="1:8" ht="23.25" thickBot="1">
      <c r="A3" s="7" t="s">
        <v>0</v>
      </c>
      <c r="B3" s="8" t="s">
        <v>1</v>
      </c>
      <c r="C3" s="33" t="s">
        <v>2</v>
      </c>
      <c r="D3" s="162"/>
      <c r="E3" s="130"/>
      <c r="F3" s="163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3"/>
      <c r="E4" s="154"/>
      <c r="F4" s="155"/>
      <c r="G4" s="10">
        <v>43190</v>
      </c>
      <c r="H4" s="5"/>
    </row>
    <row r="5" spans="1:8" ht="26.25" thickBot="1">
      <c r="A5" s="4" t="s">
        <v>9</v>
      </c>
      <c r="B5" s="4" t="s">
        <v>10</v>
      </c>
      <c r="C5" s="3"/>
      <c r="D5" s="156"/>
      <c r="E5" s="157"/>
      <c r="F5" s="158"/>
      <c r="G5" s="34">
        <v>42736</v>
      </c>
      <c r="H5" s="34"/>
    </row>
    <row r="6" spans="1:8" ht="26.25" thickBot="1">
      <c r="A6" s="4" t="s">
        <v>11</v>
      </c>
      <c r="B6" s="4" t="s">
        <v>12</v>
      </c>
      <c r="C6" s="3"/>
      <c r="D6" s="159"/>
      <c r="E6" s="160"/>
      <c r="F6" s="161"/>
      <c r="G6" s="35">
        <v>43100</v>
      </c>
      <c r="H6" s="5"/>
    </row>
    <row r="7" spans="1:8" ht="38.25" customHeight="1" thickBot="1">
      <c r="A7" s="168" t="s">
        <v>13</v>
      </c>
      <c r="B7" s="169"/>
      <c r="C7" s="169"/>
      <c r="D7" s="170"/>
      <c r="E7" s="170"/>
      <c r="F7" s="170"/>
      <c r="G7" s="169"/>
      <c r="H7" s="171"/>
    </row>
    <row r="8" spans="1:8" ht="33" customHeight="1" thickBot="1">
      <c r="A8" s="39" t="s">
        <v>0</v>
      </c>
      <c r="B8" s="38" t="s">
        <v>1</v>
      </c>
      <c r="C8" s="40" t="s">
        <v>2</v>
      </c>
      <c r="D8" s="164" t="s">
        <v>3</v>
      </c>
      <c r="E8" s="165"/>
      <c r="F8" s="166"/>
      <c r="G8" s="36" t="s">
        <v>154</v>
      </c>
      <c r="H8" s="37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29" t="s">
        <v>15</v>
      </c>
      <c r="E9" s="130"/>
      <c r="F9" s="131"/>
      <c r="G9" s="22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29" t="s">
        <v>18</v>
      </c>
      <c r="E10" s="130"/>
      <c r="F10" s="131"/>
      <c r="G10" s="62">
        <v>10474.06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29" t="s">
        <v>20</v>
      </c>
      <c r="E11" s="130"/>
      <c r="F11" s="131"/>
      <c r="G11" s="89">
        <v>2956.48</v>
      </c>
      <c r="H11" s="48"/>
    </row>
    <row r="12" spans="1:8" ht="51.75" customHeight="1" thickBot="1">
      <c r="A12" s="4" t="s">
        <v>21</v>
      </c>
      <c r="B12" s="74" t="s">
        <v>22</v>
      </c>
      <c r="C12" s="3" t="s">
        <v>16</v>
      </c>
      <c r="D12" s="132" t="s">
        <v>23</v>
      </c>
      <c r="E12" s="133"/>
      <c r="F12" s="134"/>
      <c r="G12" s="90">
        <f>G13+G14+G20+G21+G22+G23</f>
        <v>27134.7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26" t="s">
        <v>26</v>
      </c>
      <c r="E13" s="127"/>
      <c r="F13" s="128"/>
      <c r="G13" s="64">
        <v>0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26" t="s">
        <v>29</v>
      </c>
      <c r="E14" s="127"/>
      <c r="F14" s="128"/>
      <c r="G14" s="91">
        <v>5242.32</v>
      </c>
      <c r="H14" s="5"/>
    </row>
    <row r="15" spans="1:8" ht="26.25" customHeight="1" thickBot="1">
      <c r="A15" s="4"/>
      <c r="B15" s="6"/>
      <c r="C15" s="3" t="s">
        <v>16</v>
      </c>
      <c r="D15" s="126" t="s">
        <v>156</v>
      </c>
      <c r="E15" s="127"/>
      <c r="F15" s="128"/>
      <c r="G15" s="92">
        <v>2793.41</v>
      </c>
      <c r="H15" s="5"/>
    </row>
    <row r="16" spans="1:8" ht="13.5" customHeight="1" thickBot="1">
      <c r="A16" s="4"/>
      <c r="B16" s="6"/>
      <c r="C16" s="3" t="s">
        <v>16</v>
      </c>
      <c r="D16" s="126" t="s">
        <v>157</v>
      </c>
      <c r="E16" s="127"/>
      <c r="F16" s="128"/>
      <c r="G16" s="93">
        <v>2712.36</v>
      </c>
      <c r="H16" s="48"/>
    </row>
    <row r="17" spans="1:8" ht="13.5" customHeight="1" thickBot="1">
      <c r="A17" s="4"/>
      <c r="B17" s="6"/>
      <c r="C17" s="3" t="s">
        <v>16</v>
      </c>
      <c r="D17" s="126" t="s">
        <v>158</v>
      </c>
      <c r="E17" s="127"/>
      <c r="F17" s="128"/>
      <c r="G17" s="64">
        <v>0</v>
      </c>
      <c r="H17" s="5"/>
    </row>
    <row r="18" spans="1:8" ht="24.75" customHeight="1" thickBot="1">
      <c r="A18" s="4"/>
      <c r="B18" s="6"/>
      <c r="C18" s="3" t="s">
        <v>16</v>
      </c>
      <c r="D18" s="126" t="s">
        <v>18</v>
      </c>
      <c r="E18" s="127"/>
      <c r="F18" s="128"/>
      <c r="G18" s="14">
        <f>G10</f>
        <v>10474.06</v>
      </c>
      <c r="H18" s="5"/>
    </row>
    <row r="19" spans="1:8" ht="27" customHeight="1" thickBot="1">
      <c r="A19" s="4"/>
      <c r="B19" s="6"/>
      <c r="C19" s="3" t="s">
        <v>16</v>
      </c>
      <c r="D19" s="126" t="s">
        <v>55</v>
      </c>
      <c r="E19" s="127"/>
      <c r="F19" s="128"/>
      <c r="G19" s="72">
        <f>G18+G15-G17</f>
        <v>13267.47</v>
      </c>
      <c r="H19" s="46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35" t="s">
        <v>32</v>
      </c>
      <c r="E20" s="136"/>
      <c r="F20" s="137"/>
      <c r="G20" s="64">
        <v>9475.68</v>
      </c>
      <c r="H20" s="5"/>
    </row>
    <row r="21" spans="1:8" ht="26.25" customHeight="1" thickBot="1">
      <c r="A21" s="4" t="s">
        <v>33</v>
      </c>
      <c r="B21" s="31" t="s">
        <v>148</v>
      </c>
      <c r="C21" s="3" t="s">
        <v>16</v>
      </c>
      <c r="D21" s="129" t="s">
        <v>151</v>
      </c>
      <c r="E21" s="130"/>
      <c r="F21" s="131"/>
      <c r="G21" s="63">
        <v>7998.96</v>
      </c>
      <c r="H21" s="5"/>
    </row>
    <row r="22" spans="1:8" ht="26.25" customHeight="1" thickBot="1">
      <c r="A22" s="4" t="s">
        <v>36</v>
      </c>
      <c r="B22" s="31" t="s">
        <v>150</v>
      </c>
      <c r="C22" s="3" t="s">
        <v>16</v>
      </c>
      <c r="D22" s="129" t="s">
        <v>152</v>
      </c>
      <c r="E22" s="130"/>
      <c r="F22" s="131"/>
      <c r="G22" s="63">
        <v>504.54</v>
      </c>
      <c r="H22" s="5"/>
    </row>
    <row r="23" spans="1:8" ht="35.25" customHeight="1" thickBot="1">
      <c r="A23" s="4" t="s">
        <v>39</v>
      </c>
      <c r="B23" s="32" t="s">
        <v>149</v>
      </c>
      <c r="C23" s="3" t="s">
        <v>16</v>
      </c>
      <c r="D23" s="143" t="s">
        <v>153</v>
      </c>
      <c r="E23" s="144"/>
      <c r="F23" s="145"/>
      <c r="G23" s="63">
        <v>3913.2</v>
      </c>
      <c r="H23" s="5"/>
    </row>
    <row r="24" spans="1:8" ht="26.25" customHeight="1" thickBot="1">
      <c r="A24" s="4" t="s">
        <v>42</v>
      </c>
      <c r="B24" s="74" t="s">
        <v>34</v>
      </c>
      <c r="C24" s="3" t="s">
        <v>16</v>
      </c>
      <c r="D24" s="129" t="s">
        <v>35</v>
      </c>
      <c r="E24" s="130"/>
      <c r="F24" s="131"/>
      <c r="G24" s="86">
        <f>G25+G26+G27+G28+G29+G30</f>
        <v>14785.66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32" t="s">
        <v>38</v>
      </c>
      <c r="E25" s="133"/>
      <c r="F25" s="134"/>
      <c r="G25" s="81">
        <v>14785.66</v>
      </c>
      <c r="H25" s="48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26" t="s">
        <v>41</v>
      </c>
      <c r="E26" s="127"/>
      <c r="F26" s="128"/>
      <c r="G26" s="12">
        <v>0</v>
      </c>
      <c r="H26" s="48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26" t="s">
        <v>44</v>
      </c>
      <c r="E27" s="127"/>
      <c r="F27" s="128"/>
      <c r="G27" s="81">
        <v>0</v>
      </c>
      <c r="H27" s="48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26" t="s">
        <v>47</v>
      </c>
      <c r="E28" s="127"/>
      <c r="F28" s="128"/>
      <c r="G28" s="75">
        <v>0</v>
      </c>
      <c r="H28" s="54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26" t="s">
        <v>124</v>
      </c>
      <c r="E29" s="127"/>
      <c r="F29" s="128"/>
      <c r="G29" s="69">
        <v>0</v>
      </c>
      <c r="H29" s="82"/>
      <c r="I29" s="78"/>
    </row>
    <row r="30" spans="1:9" ht="13.5" customHeight="1" thickBot="1">
      <c r="A30" s="4"/>
      <c r="B30" s="13"/>
      <c r="C30" s="3"/>
      <c r="D30" s="126" t="s">
        <v>166</v>
      </c>
      <c r="E30" s="127"/>
      <c r="F30" s="127"/>
      <c r="G30" s="88">
        <f>G32-G33-(G31-G32)</f>
        <v>0</v>
      </c>
      <c r="H30" s="83"/>
      <c r="I30" s="78"/>
    </row>
    <row r="31" spans="1:9" ht="13.5" customHeight="1" thickBot="1">
      <c r="A31" s="4"/>
      <c r="B31" s="13"/>
      <c r="C31" s="3"/>
      <c r="D31" s="126" t="s">
        <v>174</v>
      </c>
      <c r="E31" s="127"/>
      <c r="F31" s="127"/>
      <c r="G31" s="84">
        <v>0</v>
      </c>
      <c r="H31" s="83"/>
      <c r="I31" s="78"/>
    </row>
    <row r="32" spans="1:10" ht="13.5" customHeight="1" thickBot="1">
      <c r="A32" s="4"/>
      <c r="B32" s="13"/>
      <c r="C32" s="3"/>
      <c r="D32" s="126" t="s">
        <v>175</v>
      </c>
      <c r="E32" s="127"/>
      <c r="F32" s="127"/>
      <c r="G32" s="84">
        <v>0</v>
      </c>
      <c r="H32" s="83"/>
      <c r="I32" s="78"/>
      <c r="J32" t="s">
        <v>173</v>
      </c>
    </row>
    <row r="33" spans="1:9" ht="13.5" customHeight="1" thickBot="1">
      <c r="A33" s="4"/>
      <c r="B33" s="13"/>
      <c r="C33" s="3"/>
      <c r="D33" s="126" t="s">
        <v>177</v>
      </c>
      <c r="E33" s="127"/>
      <c r="F33" s="127"/>
      <c r="G33" s="85">
        <v>0</v>
      </c>
      <c r="H33" s="83"/>
      <c r="I33" s="78"/>
    </row>
    <row r="34" spans="1:9" ht="13.5" customHeight="1" thickBot="1">
      <c r="A34" s="4"/>
      <c r="B34" s="13"/>
      <c r="C34" s="3"/>
      <c r="D34" s="126" t="s">
        <v>176</v>
      </c>
      <c r="E34" s="127"/>
      <c r="F34" s="127"/>
      <c r="G34" s="85">
        <v>0</v>
      </c>
      <c r="H34" s="83"/>
      <c r="I34" s="78"/>
    </row>
    <row r="35" spans="1:8" ht="35.25" customHeight="1" thickBot="1">
      <c r="A35" s="4" t="s">
        <v>56</v>
      </c>
      <c r="B35" s="74" t="s">
        <v>51</v>
      </c>
      <c r="C35" s="3" t="s">
        <v>16</v>
      </c>
      <c r="D35" s="126" t="s">
        <v>51</v>
      </c>
      <c r="E35" s="127"/>
      <c r="F35" s="128"/>
      <c r="G35" s="65">
        <f>G24+G10</f>
        <v>25259.72</v>
      </c>
      <c r="H35" s="49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26" t="s">
        <v>53</v>
      </c>
      <c r="E36" s="127"/>
      <c r="F36" s="128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26" t="s">
        <v>55</v>
      </c>
      <c r="E37" s="127"/>
      <c r="F37" s="128"/>
      <c r="G37" s="72">
        <f>G19</f>
        <v>13267.47</v>
      </c>
      <c r="H37" s="46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26" t="s">
        <v>57</v>
      </c>
      <c r="E38" s="127"/>
      <c r="F38" s="128"/>
      <c r="G38" s="87">
        <f>G11+G12-G24</f>
        <v>15305.52</v>
      </c>
      <c r="H38" s="48"/>
    </row>
    <row r="39" spans="1:8" ht="38.25" customHeight="1" thickBot="1">
      <c r="A39" s="149" t="s">
        <v>58</v>
      </c>
      <c r="B39" s="150"/>
      <c r="C39" s="150"/>
      <c r="D39" s="150"/>
      <c r="E39" s="150"/>
      <c r="F39" s="169"/>
      <c r="G39" s="150"/>
      <c r="H39" s="171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4" t="s">
        <v>135</v>
      </c>
      <c r="G40" s="45" t="s">
        <v>159</v>
      </c>
      <c r="H40" s="42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7" t="s">
        <v>160</v>
      </c>
      <c r="E41" s="51">
        <v>2.13</v>
      </c>
      <c r="F41" s="58" t="s">
        <v>136</v>
      </c>
      <c r="G41" s="59">
        <v>3810334293</v>
      </c>
      <c r="H41" s="60">
        <f>G17</f>
        <v>0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0" t="s">
        <v>161</v>
      </c>
      <c r="E42" s="73">
        <v>0</v>
      </c>
      <c r="F42" s="79" t="s">
        <v>136</v>
      </c>
      <c r="G42" s="59">
        <v>3810334293</v>
      </c>
      <c r="H42" s="60">
        <f>G13</f>
        <v>0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0" t="s">
        <v>134</v>
      </c>
      <c r="E43" s="51">
        <v>3.85</v>
      </c>
      <c r="F43" s="80" t="s">
        <v>137</v>
      </c>
      <c r="G43" s="59">
        <v>3848000155</v>
      </c>
      <c r="H43" s="60">
        <f>G20</f>
        <v>9475.68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0" t="s">
        <v>134</v>
      </c>
      <c r="E44" s="51">
        <v>3.25</v>
      </c>
      <c r="F44" s="80" t="s">
        <v>138</v>
      </c>
      <c r="G44" s="59">
        <v>3837003965</v>
      </c>
      <c r="H44" s="60">
        <f>G21</f>
        <v>7998.96</v>
      </c>
    </row>
    <row r="45" spans="1:8" ht="68.25" thickBot="1">
      <c r="A45" s="15">
        <v>5</v>
      </c>
      <c r="B45" s="4" t="s">
        <v>129</v>
      </c>
      <c r="C45" s="3" t="s">
        <v>128</v>
      </c>
      <c r="D45" s="57" t="s">
        <v>160</v>
      </c>
      <c r="E45" s="51">
        <v>0.82</v>
      </c>
      <c r="F45" s="58" t="s">
        <v>139</v>
      </c>
      <c r="G45" s="59">
        <v>3848006622</v>
      </c>
      <c r="H45" s="60">
        <f>G22</f>
        <v>504.54</v>
      </c>
    </row>
    <row r="46" spans="1:8" ht="68.25" thickBot="1">
      <c r="A46" s="15">
        <v>6</v>
      </c>
      <c r="B46" s="16" t="s">
        <v>130</v>
      </c>
      <c r="C46" s="3" t="s">
        <v>128</v>
      </c>
      <c r="D46" s="57" t="s">
        <v>160</v>
      </c>
      <c r="E46" s="51">
        <v>1.59</v>
      </c>
      <c r="F46" s="61" t="s">
        <v>139</v>
      </c>
      <c r="G46" s="59">
        <v>3848006622</v>
      </c>
      <c r="H46" s="60">
        <f>G23</f>
        <v>3913.2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67"/>
      <c r="G47" s="128"/>
      <c r="H47" s="60">
        <f>SUM(H41:H46)</f>
        <v>21892.38</v>
      </c>
    </row>
    <row r="48" spans="1:8" ht="19.5" customHeight="1" thickBot="1">
      <c r="A48" s="149" t="s">
        <v>64</v>
      </c>
      <c r="B48" s="150"/>
      <c r="C48" s="150"/>
      <c r="D48" s="150"/>
      <c r="E48" s="150"/>
      <c r="F48" s="150"/>
      <c r="G48" s="150"/>
      <c r="H48" s="151"/>
    </row>
    <row r="49" spans="1:8" ht="47.25" customHeight="1" thickBot="1">
      <c r="A49" s="50" t="s">
        <v>171</v>
      </c>
      <c r="B49" s="50" t="s">
        <v>66</v>
      </c>
      <c r="C49" s="51" t="s">
        <v>67</v>
      </c>
      <c r="D49" s="108" t="s">
        <v>141</v>
      </c>
      <c r="E49" s="109"/>
      <c r="F49" s="55">
        <v>0</v>
      </c>
      <c r="G49" s="50"/>
      <c r="H49" s="48"/>
    </row>
    <row r="50" spans="1:8" ht="45.75" customHeight="1" thickBot="1">
      <c r="A50" s="50" t="s">
        <v>65</v>
      </c>
      <c r="B50" s="50" t="s">
        <v>69</v>
      </c>
      <c r="C50" s="51" t="s">
        <v>67</v>
      </c>
      <c r="D50" s="108" t="s">
        <v>69</v>
      </c>
      <c r="E50" s="109"/>
      <c r="F50" s="55">
        <v>0</v>
      </c>
      <c r="G50" s="50"/>
      <c r="H50" s="48"/>
    </row>
    <row r="51" spans="1:8" ht="41.25" customHeight="1" thickBot="1">
      <c r="A51" s="50" t="s">
        <v>68</v>
      </c>
      <c r="B51" s="50" t="s">
        <v>71</v>
      </c>
      <c r="C51" s="51" t="s">
        <v>67</v>
      </c>
      <c r="D51" s="108" t="s">
        <v>71</v>
      </c>
      <c r="E51" s="109"/>
      <c r="F51" s="55">
        <v>0</v>
      </c>
      <c r="G51" s="50"/>
      <c r="H51" s="48"/>
    </row>
    <row r="52" spans="1:8" ht="37.5" customHeight="1" thickBot="1">
      <c r="A52" s="50" t="s">
        <v>70</v>
      </c>
      <c r="B52" s="50" t="s">
        <v>73</v>
      </c>
      <c r="C52" s="51" t="s">
        <v>16</v>
      </c>
      <c r="D52" s="108" t="s">
        <v>73</v>
      </c>
      <c r="E52" s="109"/>
      <c r="F52" s="55">
        <v>0</v>
      </c>
      <c r="G52" s="50"/>
      <c r="H52" s="48"/>
    </row>
    <row r="53" spans="1:8" ht="18.75" customHeight="1" thickBot="1">
      <c r="A53" s="172" t="s">
        <v>74</v>
      </c>
      <c r="B53" s="173"/>
      <c r="C53" s="173"/>
      <c r="D53" s="173"/>
      <c r="E53" s="173"/>
      <c r="F53" s="173"/>
      <c r="G53" s="173"/>
      <c r="H53" s="174"/>
    </row>
    <row r="54" spans="1:8" ht="42.75" customHeight="1" thickBot="1">
      <c r="A54" s="50" t="s">
        <v>72</v>
      </c>
      <c r="B54" s="50" t="s">
        <v>15</v>
      </c>
      <c r="C54" s="51" t="s">
        <v>16</v>
      </c>
      <c r="D54" s="108" t="s">
        <v>15</v>
      </c>
      <c r="E54" s="109"/>
      <c r="F54" s="55">
        <v>0</v>
      </c>
      <c r="G54" s="50"/>
      <c r="H54" s="48"/>
    </row>
    <row r="55" spans="1:8" ht="42" customHeight="1" thickBot="1">
      <c r="A55" s="50" t="s">
        <v>75</v>
      </c>
      <c r="B55" s="50" t="s">
        <v>18</v>
      </c>
      <c r="C55" s="51" t="s">
        <v>16</v>
      </c>
      <c r="D55" s="108" t="s">
        <v>18</v>
      </c>
      <c r="E55" s="109"/>
      <c r="F55" s="55">
        <v>0</v>
      </c>
      <c r="G55" s="50"/>
      <c r="H55" s="48"/>
    </row>
    <row r="56" spans="1:8" ht="48.75" customHeight="1" thickBot="1">
      <c r="A56" s="50" t="s">
        <v>76</v>
      </c>
      <c r="B56" s="50" t="s">
        <v>20</v>
      </c>
      <c r="C56" s="51" t="s">
        <v>16</v>
      </c>
      <c r="D56" s="108" t="s">
        <v>20</v>
      </c>
      <c r="E56" s="109"/>
      <c r="F56" s="55">
        <v>0</v>
      </c>
      <c r="G56" s="50"/>
      <c r="H56" s="48"/>
    </row>
    <row r="57" spans="1:8" ht="44.25" customHeight="1" thickBot="1">
      <c r="A57" s="50" t="s">
        <v>77</v>
      </c>
      <c r="B57" s="50" t="s">
        <v>53</v>
      </c>
      <c r="C57" s="51" t="s">
        <v>16</v>
      </c>
      <c r="D57" s="108" t="s">
        <v>53</v>
      </c>
      <c r="E57" s="109"/>
      <c r="F57" s="55">
        <v>0</v>
      </c>
      <c r="G57" s="50"/>
      <c r="H57" s="48"/>
    </row>
    <row r="58" spans="1:8" ht="42.75" customHeight="1" thickBot="1">
      <c r="A58" s="50" t="s">
        <v>78</v>
      </c>
      <c r="B58" s="50" t="s">
        <v>55</v>
      </c>
      <c r="C58" s="51" t="s">
        <v>16</v>
      </c>
      <c r="D58" s="108" t="s">
        <v>55</v>
      </c>
      <c r="E58" s="109"/>
      <c r="F58" s="55">
        <v>0</v>
      </c>
      <c r="G58" s="50"/>
      <c r="H58" s="48"/>
    </row>
    <row r="59" spans="1:8" ht="42" customHeight="1" thickBot="1">
      <c r="A59" s="52" t="s">
        <v>79</v>
      </c>
      <c r="B59" s="52" t="s">
        <v>57</v>
      </c>
      <c r="C59" s="53" t="s">
        <v>16</v>
      </c>
      <c r="D59" s="141" t="s">
        <v>57</v>
      </c>
      <c r="E59" s="142"/>
      <c r="F59" s="56">
        <f>D66+E66+F66+G66+H66</f>
        <v>856.19</v>
      </c>
      <c r="G59" s="52"/>
      <c r="H59" s="54"/>
    </row>
    <row r="60" spans="1:8" ht="30" customHeight="1" thickBot="1">
      <c r="A60" s="18" t="s">
        <v>142</v>
      </c>
      <c r="B60" s="19"/>
      <c r="C60" s="19"/>
      <c r="D60" s="19"/>
      <c r="E60" s="19"/>
      <c r="F60" s="19"/>
      <c r="G60" s="19"/>
      <c r="H60" s="20"/>
    </row>
    <row r="61" spans="1:8" ht="68.25" thickBot="1">
      <c r="A61" s="4" t="s">
        <v>80</v>
      </c>
      <c r="B61" s="11" t="s">
        <v>82</v>
      </c>
      <c r="C61" s="3" t="s">
        <v>8</v>
      </c>
      <c r="D61" s="21" t="s">
        <v>162</v>
      </c>
      <c r="E61" s="66" t="s">
        <v>163</v>
      </c>
      <c r="F61" s="21" t="s">
        <v>164</v>
      </c>
      <c r="G61" s="24" t="s">
        <v>165</v>
      </c>
      <c r="H61" s="41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3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75">
        <v>0</v>
      </c>
      <c r="E63" s="75">
        <f>E64/117.48</f>
        <v>0</v>
      </c>
      <c r="F63" s="75">
        <f>F64/14.34</f>
        <v>223.8103207810321</v>
      </c>
      <c r="G63" s="76">
        <f>G64/18.26</f>
        <v>0</v>
      </c>
      <c r="H63" s="77">
        <f>H64/0.88</f>
        <v>0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4">
        <v>0</v>
      </c>
      <c r="E64" s="64">
        <v>0</v>
      </c>
      <c r="F64" s="64">
        <v>3209.44</v>
      </c>
      <c r="G64" s="71">
        <v>0</v>
      </c>
      <c r="H64" s="67">
        <v>0</v>
      </c>
      <c r="I64" s="47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4">
        <v>0</v>
      </c>
      <c r="E65" s="64">
        <v>0</v>
      </c>
      <c r="F65" s="64">
        <v>2353.25</v>
      </c>
      <c r="G65" s="68">
        <v>0</v>
      </c>
      <c r="H65" s="68">
        <v>0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5">
        <f>D64-D65</f>
        <v>0</v>
      </c>
      <c r="E66" s="75">
        <f>E64-E65</f>
        <v>0</v>
      </c>
      <c r="F66" s="75">
        <f>F64-F65</f>
        <v>856.19</v>
      </c>
      <c r="G66" s="77">
        <f>G64-G65</f>
        <v>0</v>
      </c>
      <c r="H66" s="77">
        <f>H64-H65</f>
        <v>0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69">
        <v>0</v>
      </c>
      <c r="E67" s="69">
        <v>0</v>
      </c>
      <c r="F67" s="69">
        <v>3162.48</v>
      </c>
      <c r="G67" s="70">
        <v>0</v>
      </c>
      <c r="H67" s="70">
        <v>0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3">
        <f>D67-D64</f>
        <v>0</v>
      </c>
      <c r="E68" s="43">
        <f>E67-E64</f>
        <v>0</v>
      </c>
      <c r="F68" s="43">
        <f>F67-F64</f>
        <v>-46.960000000000036</v>
      </c>
      <c r="G68" s="43">
        <f>G67-G64</f>
        <v>0</v>
      </c>
      <c r="H68" s="43">
        <f>H67-H64</f>
        <v>0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46" t="s">
        <v>145</v>
      </c>
      <c r="E69" s="147"/>
      <c r="F69" s="147"/>
      <c r="G69" s="147"/>
      <c r="H69" s="148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17" t="s">
        <v>145</v>
      </c>
      <c r="E70" s="118"/>
      <c r="F70" s="118"/>
      <c r="G70" s="118"/>
      <c r="H70" s="119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5">
        <v>0</v>
      </c>
    </row>
    <row r="72" spans="1:8" ht="25.5" customHeight="1" thickBot="1">
      <c r="A72" s="149" t="s">
        <v>101</v>
      </c>
      <c r="B72" s="150"/>
      <c r="C72" s="150"/>
      <c r="D72" s="150"/>
      <c r="E72" s="150"/>
      <c r="F72" s="150"/>
      <c r="G72" s="150"/>
      <c r="H72" s="151"/>
    </row>
    <row r="73" spans="1:8" ht="45" customHeight="1" thickBot="1">
      <c r="A73" s="94" t="s">
        <v>102</v>
      </c>
      <c r="B73" s="94" t="s">
        <v>66</v>
      </c>
      <c r="C73" s="95" t="s">
        <v>67</v>
      </c>
      <c r="D73" s="94" t="s">
        <v>66</v>
      </c>
      <c r="E73" s="114"/>
      <c r="F73" s="115"/>
      <c r="G73" s="116"/>
      <c r="H73" s="96">
        <v>0</v>
      </c>
    </row>
    <row r="74" spans="1:8" ht="45" customHeight="1" thickBot="1">
      <c r="A74" s="94" t="s">
        <v>103</v>
      </c>
      <c r="B74" s="94" t="s">
        <v>69</v>
      </c>
      <c r="C74" s="95" t="s">
        <v>67</v>
      </c>
      <c r="D74" s="94" t="s">
        <v>69</v>
      </c>
      <c r="E74" s="114"/>
      <c r="F74" s="115"/>
      <c r="G74" s="116"/>
      <c r="H74" s="96">
        <v>0</v>
      </c>
    </row>
    <row r="75" spans="1:8" ht="66.75" customHeight="1" thickBot="1">
      <c r="A75" s="94" t="s">
        <v>104</v>
      </c>
      <c r="B75" s="94" t="s">
        <v>71</v>
      </c>
      <c r="C75" s="95" t="s">
        <v>105</v>
      </c>
      <c r="D75" s="94" t="s">
        <v>71</v>
      </c>
      <c r="E75" s="114"/>
      <c r="F75" s="115"/>
      <c r="G75" s="116"/>
      <c r="H75" s="96">
        <v>0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17"/>
      <c r="F76" s="118"/>
      <c r="G76" s="119"/>
      <c r="H76" s="25">
        <f>D68+E68+F68+G68+H68</f>
        <v>-46.960000000000036</v>
      </c>
    </row>
    <row r="77" spans="1:8" ht="25.5" customHeight="1" thickBot="1">
      <c r="A77" s="149" t="s">
        <v>107</v>
      </c>
      <c r="B77" s="150"/>
      <c r="C77" s="150"/>
      <c r="D77" s="150"/>
      <c r="E77" s="150"/>
      <c r="F77" s="150"/>
      <c r="G77" s="150"/>
      <c r="H77" s="151"/>
    </row>
    <row r="78" spans="1:8" ht="54.75" customHeight="1" thickBot="1">
      <c r="A78" s="97" t="s">
        <v>108</v>
      </c>
      <c r="B78" s="97" t="s">
        <v>109</v>
      </c>
      <c r="C78" s="98" t="s">
        <v>67</v>
      </c>
      <c r="D78" s="97" t="s">
        <v>109</v>
      </c>
      <c r="E78" s="120" t="s">
        <v>187</v>
      </c>
      <c r="F78" s="121"/>
      <c r="G78" s="122"/>
      <c r="H78" s="99">
        <v>1</v>
      </c>
    </row>
    <row r="79" spans="1:8" ht="26.25" thickBot="1">
      <c r="A79" s="97" t="s">
        <v>110</v>
      </c>
      <c r="B79" s="97" t="s">
        <v>111</v>
      </c>
      <c r="C79" s="98" t="s">
        <v>67</v>
      </c>
      <c r="D79" s="97" t="s">
        <v>111</v>
      </c>
      <c r="E79" s="123"/>
      <c r="F79" s="124"/>
      <c r="G79" s="125"/>
      <c r="H79" s="100"/>
    </row>
    <row r="80" spans="1:8" ht="59.25" customHeight="1" thickBot="1">
      <c r="A80" s="97" t="s">
        <v>112</v>
      </c>
      <c r="B80" s="97" t="s">
        <v>113</v>
      </c>
      <c r="C80" s="98" t="s">
        <v>16</v>
      </c>
      <c r="D80" s="101" t="s">
        <v>113</v>
      </c>
      <c r="E80" s="111" t="s">
        <v>167</v>
      </c>
      <c r="F80" s="112"/>
      <c r="G80" s="112"/>
      <c r="H80" s="113"/>
    </row>
    <row r="81" ht="12.75">
      <c r="A81" s="1"/>
    </row>
    <row r="82" ht="12.75">
      <c r="A82" s="1"/>
    </row>
    <row r="83" spans="1:8" ht="38.25" customHeight="1">
      <c r="A83" s="110" t="s">
        <v>172</v>
      </c>
      <c r="B83" s="110"/>
      <c r="C83" s="110"/>
      <c r="D83" s="110"/>
      <c r="E83" s="110"/>
      <c r="F83" s="110"/>
      <c r="G83" s="110"/>
      <c r="H83" s="110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6">
        <v>1</v>
      </c>
      <c r="B86" s="27" t="s">
        <v>67</v>
      </c>
      <c r="C86" s="138" t="s">
        <v>115</v>
      </c>
      <c r="D86" s="139"/>
      <c r="E86" s="140"/>
    </row>
    <row r="87" spans="1:5" ht="18.75" customHeight="1" thickBot="1">
      <c r="A87" s="28">
        <v>2</v>
      </c>
      <c r="B87" s="4" t="s">
        <v>116</v>
      </c>
      <c r="C87" s="138" t="s">
        <v>117</v>
      </c>
      <c r="D87" s="139"/>
      <c r="E87" s="140"/>
    </row>
    <row r="88" spans="1:5" ht="16.5" customHeight="1" thickBot="1">
      <c r="A88" s="28">
        <v>3</v>
      </c>
      <c r="B88" s="4" t="s">
        <v>118</v>
      </c>
      <c r="C88" s="138" t="s">
        <v>119</v>
      </c>
      <c r="D88" s="139"/>
      <c r="E88" s="140"/>
    </row>
    <row r="89" spans="1:5" ht="13.5" thickBot="1">
      <c r="A89" s="28">
        <v>4</v>
      </c>
      <c r="B89" s="4" t="s">
        <v>16</v>
      </c>
      <c r="C89" s="138" t="s">
        <v>120</v>
      </c>
      <c r="D89" s="139"/>
      <c r="E89" s="140"/>
    </row>
    <row r="90" spans="1:5" ht="24" customHeight="1" thickBot="1">
      <c r="A90" s="28">
        <v>5</v>
      </c>
      <c r="B90" s="4" t="s">
        <v>86</v>
      </c>
      <c r="C90" s="138" t="s">
        <v>121</v>
      </c>
      <c r="D90" s="139"/>
      <c r="E90" s="140"/>
    </row>
    <row r="91" spans="1:5" ht="21" customHeight="1" thickBot="1">
      <c r="A91" s="29">
        <v>6</v>
      </c>
      <c r="B91" s="30" t="s">
        <v>122</v>
      </c>
      <c r="C91" s="138" t="s">
        <v>123</v>
      </c>
      <c r="D91" s="139"/>
      <c r="E91" s="140"/>
    </row>
    <row r="94" ht="12.75">
      <c r="B94" t="s">
        <v>178</v>
      </c>
    </row>
    <row r="95" spans="2:6" ht="72">
      <c r="B95" s="102" t="s">
        <v>179</v>
      </c>
      <c r="C95" s="103" t="s">
        <v>183</v>
      </c>
      <c r="D95" s="104" t="s">
        <v>180</v>
      </c>
      <c r="E95" s="104" t="s">
        <v>181</v>
      </c>
      <c r="F95" s="105" t="s">
        <v>184</v>
      </c>
    </row>
    <row r="96" spans="2:6" ht="12.75">
      <c r="B96" s="102" t="s">
        <v>185</v>
      </c>
      <c r="C96" s="102">
        <v>95.75</v>
      </c>
      <c r="D96" s="106">
        <v>848.4</v>
      </c>
      <c r="E96" s="106">
        <v>420.51</v>
      </c>
      <c r="F96" s="107">
        <f>C96+E96</f>
        <v>516.26</v>
      </c>
    </row>
    <row r="97" spans="2:6" ht="12.75">
      <c r="B97" s="102" t="s">
        <v>186</v>
      </c>
      <c r="C97" s="102">
        <v>0</v>
      </c>
      <c r="D97" s="106">
        <v>0</v>
      </c>
      <c r="E97" s="106">
        <v>0</v>
      </c>
      <c r="F97" s="107">
        <f>C97+E97</f>
        <v>0</v>
      </c>
    </row>
  </sheetData>
  <sheetProtection/>
  <mergeCells count="69"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2018-03-13T07:51:52Z</dcterms:modified>
  <cp:category/>
  <cp:version/>
  <cp:contentType/>
  <cp:contentStatus/>
</cp:coreProperties>
</file>