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<sst xmlns="http://schemas.openxmlformats.org/spreadsheetml/2006/main" count="285" uniqueCount="180">
  <si>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</si>
  <si>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</si>
  <si>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</si>
  <si>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</si>
  <si>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</si>
  <si>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</si>
  <si>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</si>
  <si>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</si>
  <si>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</si>
  <si>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</si>
  <si>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</si>
  <si>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</si>
  <si>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</si>
  <si>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</si>
  <si>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</si>
  <si>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</si>
  <si>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</si>
  <si>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</si>
  <si>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</si>
  <si>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</si>
  <si>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</si>
  <si>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</si>
  <si>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</si>
  <si>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</si>
  <si>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</si>
  <si>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</si>
  <si>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</si>
  <si>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</si>
  <si>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</si>
  <si>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</si>
  <si>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</si>
  <si>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</si>
  <si>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</si>
  <si>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</si>
  <si>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</si>
  <si>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</si>
  <si>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</si>
  <si>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</si>
  <si>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</si>
  <si>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</si>
  <si>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</si>
  <si>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</si>
  <si>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</si>
  <si>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</si>
  <si>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</si>
  <si>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</si>
  <si>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</si>
  <si>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</si>
  <si>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</si>
  <si>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</si>
  <si>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</si>
  <si>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</si>
  <si>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</si>
  <si>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</si>
  <si>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</si>
  <si>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</si>
  <si>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</si>
  <si>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</si>
  <si>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</si>
  <si>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</si>
  <si>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</si>
  <si>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</si>
  <si>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</si>
  <si>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</si>
  <si>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</si>
  <si>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</si>
  <si>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</si>
  <si>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</si>
  <si>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</si>
  <si>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</si>
  <si>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</si>
  <si>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</si>
  <si>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</si>
  <si>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</si>
  <si>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</si>
  <si>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</si>
  <si>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</si>
  <si>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</si>
  <si>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</si>
  <si>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</si>
  <si>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</si>
  <si>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</si>
  <si>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</si>
  <si>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</si>
  <si>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</si>
  <si>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</si>
  <si>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</si>
  <si>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</si>
  <si>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</si>
  <si>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</si>
  <si>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</si>
  <si>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</si>
  <si>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</si>
  <si>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</si>
  <si>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</si>
  <si>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</si>
  <si>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</si>
  <si>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</si>
  <si>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</si>
  <si>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</si>
  <si>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</si>
  <si>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</si>
  <si>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</si>
  <si>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</si>
  <si>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</si>
  <si>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</si>
  <si>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</si>
  <si>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</si>
  <si>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</si>
  <si>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</si>
  <si>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</si>
  <si>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</si>
  <si>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</si>
  <si>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</si>
  <si>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</si>
  <si>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</si>
  <si>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</si>
  <si>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</si>
  <si>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</si>
  <si>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</si>
  <si>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</si>
  <si>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</si>
  <si>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</si>
  <si>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</si>
  <si>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</si>
  <si>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</si>
  <si>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</si>
  <si>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</si>
  <si>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</si>
  <si>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</si>
  <si>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</si>
  <si>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</si>
  <si>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</si>
  <si>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</si>
  <si>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</si>
  <si>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</si>
  <si>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</si>
  <si>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</si>
  <si>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</si>
  <si>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</si>
  <si>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</si>
  <si>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</si>
  <si>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</si>
  <si>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</si>
  <si>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</si>
  <si>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</si>
  <si>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</si>
  <si>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</si>
  <si>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</si>
  <si>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</si>
  <si>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</si>
  <si>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</si>
  <si>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</si>
  <si>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</si>
  <si>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</si>
  <si>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</si>
  <si>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</si>
  <si>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</si>
  <si>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</si>
  <si>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</si>
  <si>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</si>
  <si>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</si>
  <si>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</si>
  <si>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</si>
  <si>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</si>
  <si>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</si>
  <si>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</si>
  <si>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</si>
  <si>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</si>
  <si>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</si>
  <si>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</si>
  <si>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</si>
  <si>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</si>
  <si>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</si>
  <si>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</si>
  <si>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</si>
  <si>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</si>
  <si>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</si>
  <si>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4                                                                                                                                                                     за 2015  год</t>
  </si>
  <si>
    <t>кв. 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</si>
</sst>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1">
      <selection activeCell="K75" sqref="K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44345.86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1564.83+5011.04+2364.26+2500.77+805.6+2434.71</f>
        <v>14681.210000000003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f>G13+G14+G20+G21+G22+G23+G31</f>
        <v>149665.32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5">
        <f>2561.74+15926.88</f>
        <v>18488.62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92">
        <f>20360.8+4072.16</f>
        <v>24432.96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93">
        <f>1129.97+2746.8+4736.64+2858.56+12744.58</f>
        <v>24216.55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94">
        <f>2434.71+G14-G15</f>
        <v>2651.119999999999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5">
        <v>7927.96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44345.86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3">
        <f>G18+G15-G17</f>
        <v>60634.450000000004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3861.82+18686.2</f>
        <v>22548.02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22176.8+4435.36</f>
        <v>26612.16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1319.14+6595.7</f>
        <v>7914.84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41390.6+8278.12</f>
        <v>49668.72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125950.3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12160.48+24915.9+8707.67+13125.19+12744.58+3983.23</f>
        <v>75637.05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2">
        <f>1544.06+9662.51+3398.78+4995.93+4736.64+1539.6+710.85+2297.07+1071.61+1230.77+366.05+1129.97</f>
        <v>32683.839999999997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70">
        <f>2716.69+5856.47+2156.99+3106.17+2858.56+934.53</f>
        <v>17629.41</v>
      </c>
      <c r="H29" s="83"/>
      <c r="I29" s="79"/>
    </row>
    <row r="30" spans="1:9" ht="13.5" customHeight="1" thickBot="1">
      <c r="A30" s="4"/>
      <c r="B30" s="13"/>
      <c r="C30" s="3"/>
      <c r="D30" s="101" t="s">
        <v>166</v>
      </c>
      <c r="E30" s="102"/>
      <c r="F30" s="102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1" t="s">
        <v>174</v>
      </c>
      <c r="E31" s="102"/>
      <c r="F31" s="102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1" t="s">
        <v>175</v>
      </c>
      <c r="E32" s="102"/>
      <c r="F32" s="102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1" t="s">
        <v>177</v>
      </c>
      <c r="E33" s="102"/>
      <c r="F33" s="102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1" t="s">
        <v>176</v>
      </c>
      <c r="E34" s="102"/>
      <c r="F34" s="102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1" t="s">
        <v>51</v>
      </c>
      <c r="E35" s="102"/>
      <c r="F35" s="103"/>
      <c r="G35" s="66">
        <f>G24+G10</f>
        <v>170296.16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1" t="s">
        <v>53</v>
      </c>
      <c r="E36" s="102"/>
      <c r="F36" s="103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1" t="s">
        <v>55</v>
      </c>
      <c r="E37" s="102"/>
      <c r="F37" s="103"/>
      <c r="G37" s="73">
        <f>G19</f>
        <v>60634.450000000004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1" t="s">
        <v>57</v>
      </c>
      <c r="E38" s="102"/>
      <c r="F38" s="103"/>
      <c r="G38" s="88">
        <f>G11+G12-G24</f>
        <v>38396.229999999996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7927.96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2.92</v>
      </c>
      <c r="F42" s="80" t="s">
        <v>136</v>
      </c>
      <c r="G42" s="60">
        <v>3810334293</v>
      </c>
      <c r="H42" s="61">
        <f>G13</f>
        <v>18488.62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22548.02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26612.16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7914.84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49668.72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103"/>
      <c r="H47" s="61">
        <f>SUM(H41:H46)</f>
        <v>133160.32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370534.92999999993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340.6834710963809</v>
      </c>
      <c r="E63" s="76">
        <f>E64/117.48</f>
        <v>3826.638066053796</v>
      </c>
      <c r="F63" s="76">
        <f>F64/12</f>
        <v>1733.0283333333334</v>
      </c>
      <c r="G63" s="77">
        <f>G64/18.26</f>
        <v>2522.7239868565166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427326.85+84577.32</f>
        <v>511904.17</v>
      </c>
      <c r="E64" s="65">
        <f>20653+1573.59+427326.85</f>
        <v>449553.44</v>
      </c>
      <c r="F64" s="65">
        <f>248.48+17829.64+2718.22</f>
        <v>20796.34</v>
      </c>
      <c r="G64" s="72">
        <f>5058.11+1895.09+29019.11+10092.63</f>
        <v>46064.939999999995</v>
      </c>
      <c r="H64" s="68">
        <f>92.96+(-92.96)</f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23469.13+60975.44+98509.35+58938.38+253125.35</f>
        <v>495017.65</v>
      </c>
      <c r="E65" s="65">
        <f>466.38+224.06+1034.63+12231.03+6372.06+55205.75+4646.01+13990.83</f>
        <v>94170.75</v>
      </c>
      <c r="F65" s="65">
        <f>777.72+1991.32+64.72+41.37+166.88+2436.51+1531.56+13253.77</f>
        <v>20263.85</v>
      </c>
      <c r="G65" s="69">
        <f>1636.24+813.79+8070.97+4471.96+2139.4+23701.02+1472.18+3864.44+416.24+1343.9</f>
        <v>47930.14000000001</v>
      </c>
      <c r="H65" s="69">
        <f>81.23+51.8+240.13+0.16+28.25</f>
        <v>401.57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16886.51999999996</v>
      </c>
      <c r="E66" s="76">
        <f>E64-E65</f>
        <v>355382.69</v>
      </c>
      <c r="F66" s="76">
        <f>F64-F65</f>
        <v>532.4900000000016</v>
      </c>
      <c r="G66" s="78">
        <f>G64-G65</f>
        <v>-1865.2000000000116</v>
      </c>
      <c r="H66" s="78">
        <f>H64-H65</f>
        <v>-401.57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434256.31+85948.82</f>
        <v>520205.13</v>
      </c>
      <c r="E67" s="70">
        <f>20171.74+1589.09+73194.77</f>
        <v>94955.6</v>
      </c>
      <c r="F67" s="70">
        <f>17910.66+248.48+3237.62</f>
        <v>21396.76</v>
      </c>
      <c r="G67" s="71">
        <f>6029.1+2043.88+27773.69+9670.51</f>
        <v>45517.18</v>
      </c>
      <c r="H67" s="71">
        <f>385.16</f>
        <v>385.16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8300.960000000021</v>
      </c>
      <c r="E68" s="44">
        <f>E67-E64</f>
        <v>-354597.83999999997</v>
      </c>
      <c r="F68" s="44">
        <f>F67-F64</f>
        <v>600.4199999999983</v>
      </c>
      <c r="G68" s="44">
        <f>G67-G64</f>
        <v>-547.7599999999948</v>
      </c>
      <c r="H68" s="44">
        <f>H67-H64</f>
        <v>385.16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04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1" t="s">
        <v>179</v>
      </c>
      <c r="F73" s="102"/>
      <c r="G73" s="103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1"/>
      <c r="F74" s="102"/>
      <c r="G74" s="103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1"/>
      <c r="F75" s="102"/>
      <c r="G75" s="103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04"/>
      <c r="F76" s="105"/>
      <c r="G76" s="106"/>
      <c r="H76" s="26">
        <f>D68+E68+F68+G68+H68</f>
        <v>-345859.06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1"/>
      <c r="F78" s="102"/>
      <c r="G78" s="103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98" t="s">
        <v>167</v>
      </c>
      <c r="F80" s="99"/>
      <c r="G80" s="99"/>
      <c r="H80" s="100"/>
    </row>
    <row r="81" ht="12.75">
      <c r="A81" s="1"/>
    </row>
    <row r="82" ht="12.75">
      <c r="A82" s="1"/>
    </row>
    <row r="83" spans="1:8" ht="38.25" customHeight="1">
      <c r="A83" s="97" t="s">
        <v>172</v>
      </c>
      <c r="B83" s="97"/>
      <c r="C83" s="97"/>
      <c r="D83" s="97"/>
      <c r="E83" s="97"/>
      <c r="F83" s="97"/>
      <c r="G83" s="97"/>
      <c r="H83" s="97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2016-03-24T03:13:17Z</dcterms:modified>
  <cp:category/>
  <cp:version/>
  <cp:contentType/>
  <cp:contentStatus/>
</cp:coreProperties>
</file>