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<sst xmlns="http://schemas.openxmlformats.org/spreadsheetml/2006/main" count="291" uniqueCount="186">
  <si>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</si>
  <si>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</si>
  <si>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</si>
  <si>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</si>
  <si>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</si>
  <si>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</si>
  <si>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</si>
  <si>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</si>
  <si>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</si>
  <si>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</si>
  <si>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</si>
  <si>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</si>
  <si>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</si>
  <si>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</si>
  <si>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</si>
  <si>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</si>
  <si>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</si>
  <si>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</si>
  <si>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</si>
  <si>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</si>
  <si>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</si>
  <si>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</si>
  <si>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</si>
  <si>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</si>
  <si>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</si>
  <si>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</si>
  <si>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</si>
  <si>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</si>
  <si>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</si>
  <si>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</si>
  <si>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</si>
  <si>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</si>
  <si>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</si>
  <si>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</si>
  <si>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</si>
  <si>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</si>
  <si>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</si>
  <si>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</si>
  <si>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</si>
  <si>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</si>
  <si>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</si>
  <si>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</si>
  <si>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</si>
  <si>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</si>
  <si>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</si>
  <si>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</si>
  <si>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</si>
  <si>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</si>
  <si>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</si>
  <si>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</si>
  <si>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</si>
  <si>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</si>
  <si>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</si>
  <si>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</si>
  <si>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</si>
  <si>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</si>
  <si>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</si>
  <si>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</si>
  <si>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</si>
  <si>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</si>
  <si>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</si>
  <si>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</si>
  <si>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</si>
  <si>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</si>
  <si>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</si>
  <si>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</si>
  <si>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</si>
  <si>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</si>
  <si>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</si>
  <si>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</si>
  <si>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</si>
  <si>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</si>
  <si>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</si>
  <si>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</si>
  <si>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</si>
  <si>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</si>
  <si>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</si>
  <si>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</si>
  <si>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</si>
  <si>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</si>
  <si>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</si>
  <si>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</si>
  <si>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</si>
  <si>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</si>
  <si>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</si>
  <si>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</si>
  <si>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</si>
  <si>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</si>
  <si>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</si>
  <si>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</si>
  <si>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</si>
  <si>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</si>
  <si>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</si>
  <si>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</si>
  <si>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</si>
  <si>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</si>
  <si>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</si>
  <si>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</si>
  <si>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</si>
  <si>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</si>
  <si>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</si>
  <si>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</si>
  <si>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</si>
  <si>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</si>
  <si>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</si>
  <si>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</si>
  <si>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</si>
  <si>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</si>
  <si>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</si>
  <si>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</si>
  <si>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</si>
  <si>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</si>
  <si>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</si>
  <si>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</si>
  <si>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</si>
  <si>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</si>
  <si>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</si>
  <si>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</si>
  <si>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</si>
  <si>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</si>
  <si>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</si>
  <si>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</si>
  <si>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</si>
  <si>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</si>
  <si>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</si>
  <si>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</si>
  <si>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</si>
  <si>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</si>
  <si>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</si>
  <si>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</si>
  <si>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</si>
  <si>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</si>
  <si>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</si>
  <si>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</si>
  <si>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</si>
  <si>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</si>
  <si>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</si>
  <si>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</si>
  <si>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</si>
  <si>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</si>
  <si>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</si>
  <si>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</si>
  <si>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</si>
  <si>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</si>
  <si>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</si>
  <si>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</si>
  <si>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</si>
  <si>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</si>
  <si>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</si>
  <si>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</si>
  <si>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</si>
  <si>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</si>
  <si>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</si>
  <si>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</si>
  <si>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</si>
  <si>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</si>
  <si>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</si>
  <si>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</si>
  <si>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</si>
  <si>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</si>
  <si>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</si>
  <si>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</si>
  <si>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</si>
  <si>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</si>
  <si>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</si>
  <si>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</si>
  <si>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</si>
  <si>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</si>
  <si>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</si>
  <si>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</si>
  <si>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</si>
  <si>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</si>
  <si>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</si>
  <si>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</si>
  <si>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</si>
  <si>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</si>
  <si>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</si>
  <si>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</si>
  <si>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</si>
  <si>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</si>
  <si>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</si>
  <si>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</si>
  <si>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</si>
  <si>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</si>
  <si>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16                                                                                                                                                                       за 2016  год</t>
  </si>
  <si>
    <t>кв. с 1 по 44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</si>
</sst>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Roaming\Microsoft\Excel\&#1043;&#1077;&#1085;&#1077;&#1088;&#1072;&#1090;&#1086;&#1088;%20&#1087;&#1086;%20&#1085;&#1072;&#1095;&#1080;&#1089;&#1083;&#1077;&#1085;&#1080;&#1103;&#1084;%20&#1040;&#1084;&#1073;&#1091;&#1083;&#1072;&#1090;&#1086;&#1088;&#1085;&#1072;&#1103;%20&#1046;&#1069;&#1059;3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Roaming\Microsoft\Excel\&#1042;&#1099;&#1087;&#1086;&#1083;&#1085;&#1077;&#1085;&#1080;&#1077;%20&#1087;&#1086;%20&#1046;&#1069;&#1057;%20&#1089;%202016%20&#1075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14">
          <cell r="U514">
            <v>0.5699999999999996</v>
          </cell>
          <cell r="X514">
            <v>1218.8899999999996</v>
          </cell>
          <cell r="Z514">
            <v>1026.7800000000002</v>
          </cell>
        </row>
        <row r="515">
          <cell r="Z515">
            <v>-1150.3199999999958</v>
          </cell>
        </row>
        <row r="516">
          <cell r="Z516">
            <v>-118.49000000000015</v>
          </cell>
        </row>
        <row r="517">
          <cell r="U517">
            <v>-1587.76</v>
          </cell>
          <cell r="X517">
            <v>60871.999999999985</v>
          </cell>
          <cell r="Z517">
            <v>47745.34999999999</v>
          </cell>
        </row>
        <row r="519">
          <cell r="S519">
            <v>5116.120000000001</v>
          </cell>
          <cell r="U519">
            <v>0</v>
          </cell>
          <cell r="X519">
            <v>17553.98</v>
          </cell>
          <cell r="Z519">
            <v>15025.889999999998</v>
          </cell>
        </row>
        <row r="520">
          <cell r="S520">
            <v>35939.799999999996</v>
          </cell>
          <cell r="X520">
            <v>115190.74000000002</v>
          </cell>
          <cell r="Z520">
            <v>96047.12</v>
          </cell>
        </row>
        <row r="521">
          <cell r="Z521">
            <v>1802.509999999998</v>
          </cell>
        </row>
        <row r="522">
          <cell r="Z522">
            <v>66.64999999999999</v>
          </cell>
        </row>
        <row r="523">
          <cell r="Z523">
            <v>17819.42999999999</v>
          </cell>
        </row>
        <row r="524">
          <cell r="U524">
            <v>29153.480000000003</v>
          </cell>
          <cell r="W524">
            <v>45026.43</v>
          </cell>
          <cell r="Z524">
            <v>24679.799999999992</v>
          </cell>
        </row>
        <row r="525">
          <cell r="U525">
            <v>5965.340000000002</v>
          </cell>
          <cell r="W525">
            <v>9213.260000000002</v>
          </cell>
          <cell r="Z525">
            <v>5049.96</v>
          </cell>
        </row>
        <row r="526">
          <cell r="U526">
            <v>-54567.37</v>
          </cell>
          <cell r="W526">
            <v>185756.62999999998</v>
          </cell>
          <cell r="Z526">
            <v>141391.37000000002</v>
          </cell>
        </row>
        <row r="528">
          <cell r="U528">
            <v>1129.3800000000003</v>
          </cell>
          <cell r="X528">
            <v>1704.7100000000003</v>
          </cell>
          <cell r="Z528">
            <v>1269.13</v>
          </cell>
        </row>
        <row r="529">
          <cell r="U529">
            <v>231.14</v>
          </cell>
          <cell r="X529">
            <v>348.85999999999996</v>
          </cell>
          <cell r="Z529">
            <v>259.72999999999996</v>
          </cell>
        </row>
        <row r="530">
          <cell r="U530">
            <v>-2780.0500000000006</v>
          </cell>
          <cell r="X530">
            <v>7170.64</v>
          </cell>
          <cell r="Z530">
            <v>5440.819999999999</v>
          </cell>
        </row>
        <row r="531">
          <cell r="U531">
            <v>-60.789999999999985</v>
          </cell>
          <cell r="X531">
            <v>1229302.3200000003</v>
          </cell>
          <cell r="Z531">
            <v>1056420.7700000003</v>
          </cell>
        </row>
        <row r="532">
          <cell r="S532">
            <v>137.81</v>
          </cell>
          <cell r="Z532">
            <v>6.95</v>
          </cell>
        </row>
        <row r="533">
          <cell r="X533">
            <v>2869.72</v>
          </cell>
          <cell r="Z533">
            <v>1495.15</v>
          </cell>
        </row>
        <row r="534">
          <cell r="Z534">
            <v>47.260000000000005</v>
          </cell>
        </row>
        <row r="535">
          <cell r="Z535">
            <v>7.879999999999942</v>
          </cell>
        </row>
        <row r="536">
          <cell r="X536">
            <v>2102.36</v>
          </cell>
          <cell r="Z536">
            <v>-3663.4100000000026</v>
          </cell>
        </row>
        <row r="537">
          <cell r="Z537">
            <v>2264.3399999999992</v>
          </cell>
        </row>
        <row r="538">
          <cell r="Z538">
            <v>499.8</v>
          </cell>
        </row>
        <row r="539">
          <cell r="U539">
            <v>-2492.6400000000012</v>
          </cell>
          <cell r="X539">
            <v>83477.58999999997</v>
          </cell>
          <cell r="Z539">
            <v>70612.03</v>
          </cell>
        </row>
        <row r="540">
          <cell r="Z540">
            <v>2991.56</v>
          </cell>
        </row>
        <row r="541">
          <cell r="S541">
            <v>23146.3</v>
          </cell>
          <cell r="X541">
            <v>52539.240000000005</v>
          </cell>
          <cell r="Z541">
            <v>46841.669999999984</v>
          </cell>
        </row>
        <row r="542">
          <cell r="S542">
            <v>731.6700000000001</v>
          </cell>
          <cell r="Z542">
            <v>42.25</v>
          </cell>
        </row>
        <row r="543">
          <cell r="S543">
            <v>15754.61</v>
          </cell>
          <cell r="X543">
            <v>73297.03</v>
          </cell>
          <cell r="Z543">
            <v>54223.069999999985</v>
          </cell>
        </row>
        <row r="544">
          <cell r="S544">
            <v>8174.26</v>
          </cell>
          <cell r="Z544">
            <v>733.85</v>
          </cell>
        </row>
        <row r="545">
          <cell r="S545">
            <v>30291.70999999999</v>
          </cell>
          <cell r="X545">
            <v>115930.20000000003</v>
          </cell>
          <cell r="Z545">
            <v>97287.48000000001</v>
          </cell>
        </row>
        <row r="546">
          <cell r="S546">
            <v>3045.1499999999996</v>
          </cell>
          <cell r="Z546">
            <v>92.3</v>
          </cell>
        </row>
        <row r="547">
          <cell r="S547">
            <v>1058.5</v>
          </cell>
          <cell r="Z547">
            <v>45.51999999999999</v>
          </cell>
        </row>
        <row r="548">
          <cell r="S548">
            <v>270.58</v>
          </cell>
          <cell r="Z548">
            <v>15.359999999999994</v>
          </cell>
        </row>
        <row r="549">
          <cell r="U549">
            <v>-1277.18</v>
          </cell>
          <cell r="X549">
            <v>34984.92999999998</v>
          </cell>
          <cell r="Z549">
            <v>28919.469999999976</v>
          </cell>
        </row>
        <row r="550">
          <cell r="Z550">
            <v>223.10000000000002</v>
          </cell>
        </row>
        <row r="551">
          <cell r="Z551">
            <v>149.5</v>
          </cell>
        </row>
        <row r="552">
          <cell r="S552">
            <v>21126.22</v>
          </cell>
          <cell r="X552">
            <v>94965.59999999999</v>
          </cell>
          <cell r="Z552">
            <v>77555.86000000004</v>
          </cell>
        </row>
        <row r="553">
          <cell r="X553">
            <v>2727.39</v>
          </cell>
          <cell r="Z553">
            <v>1822.9899999999996</v>
          </cell>
        </row>
        <row r="554">
          <cell r="Z554">
            <v>0.2599999999999998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9233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23">
      <selection activeCell="H35" sqref="H3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95923.84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'[1]Report'!$S$519+'[1]Report'!$S$520+'[1]Report'!$S$532+'[1]Report'!$S$541+'[1]Report'!$S$542+'[1]Report'!$S$543+'[1]Report'!$S$544+'[1]Report'!$S$545+'[1]Report'!$S$546+'[1]Report'!$S$547+'[1]Report'!$S$548+'[1]Report'!$S$552</f>
        <v>144792.72999999998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509165.4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'[1]Report'!$X$545</f>
        <v>115930.20000000003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'[1]Report'!$X$541</f>
        <v>52539.240000000005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'[1]Report'!$Z$541+'[1]Report'!$Z$542</f>
        <v>46883.919999999984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'[1]Report'!$S$541+'[1]Report'!$S$542+'[1]Report'!$X$541-'[1]Report'!$Z$541-'[1]Report'!$Z$542</f>
        <v>29533.290000000023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f>'[2]общий свод 2016 '!$K$721</f>
        <v>9233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95923.84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133574.75999999998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'[1]Report'!$X$552</f>
        <v>94965.59999999999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'[1]Report'!$X$543</f>
        <v>73297.03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'[1]Report'!$X$519</f>
        <v>17553.98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'[1]Report'!$X$520</f>
        <v>115190.74000000002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419062.32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'[1]Report'!$Z$519+'[1]Report'!$Z$520+'[1]Report'!$Z$532+'[1]Report'!$Z$541+'[1]Report'!$Z$542+'[1]Report'!$Z$543+'[1]Report'!$Z$544+'[1]Report'!$Z$545+'[1]Report'!$Z$546+'[1]Report'!$Z$547+'[1]Report'!$Z$548+'[1]Report'!$Z$552</f>
        <v>387917.32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31144.999999999993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39688.61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39001.38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7169.15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7856.38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514986.16000000003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133574.75999999998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234895.81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9233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4.7</v>
      </c>
      <c r="F42" s="80" t="s">
        <v>136</v>
      </c>
      <c r="G42" s="60">
        <v>3810334293</v>
      </c>
      <c r="H42" s="61">
        <f>G13</f>
        <v>115930.20000000003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94965.59999999999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73297.03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17553.98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115190.74000000002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426170.55000000005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259944.48000000013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818.1277003553889</v>
      </c>
      <c r="E63" s="76">
        <f>E64/117.48</f>
        <v>2121.386874361593</v>
      </c>
      <c r="F63" s="76">
        <f>F64/12</f>
        <v>5174.240833333332</v>
      </c>
      <c r="G63" s="77">
        <f>G64/18.26</f>
        <v>6487.542168674695</v>
      </c>
      <c r="H63" s="78">
        <f>H64/0.88</f>
        <v>22336.75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'[1]Report'!$X$531</f>
        <v>1229302.3200000003</v>
      </c>
      <c r="E64" s="65">
        <f>'[1]Report'!$W$524+'[1]Report'!$W$525+'[1]Report'!$W$526+'[1]Report'!$X$528+'[1]Report'!$X$529+'[1]Report'!$X$530</f>
        <v>249220.52999999997</v>
      </c>
      <c r="F64" s="65">
        <f>'[1]Report'!$X$514+'[1]Report'!$X$517</f>
        <v>62090.889999999985</v>
      </c>
      <c r="G64" s="72">
        <f>'[1]Report'!$X$539+'[1]Report'!$X$549</f>
        <v>118462.51999999995</v>
      </c>
      <c r="H64" s="68">
        <f>'[1]Report'!$X$519+'[1]Report'!$X$536</f>
        <v>19656.34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'[1]Report'!$Z$538+'[1]Report'!$Z$537+'[1]Report'!$Z$531+'[1]Report'!$Z$523</f>
        <v>1077004.34</v>
      </c>
      <c r="E65" s="65">
        <f>'[1]Report'!$Z$521+'[1]Report'!$Z$522+'[1]Report'!$Z$524+'[1]Report'!$Z$525+'[1]Report'!$Z$526+'[1]Report'!$Z$528+'[1]Report'!$Z$529+'[1]Report'!$Z$530+'[1]Report'!$Z$534+'[1]Report'!$Z$535</f>
        <v>180015.11000000004</v>
      </c>
      <c r="F65" s="65">
        <f>'[1]Report'!$Z$514+'[1]Report'!$Z$517+'[1]Report'!$Z$554</f>
        <v>48772.38999999999</v>
      </c>
      <c r="G65" s="69">
        <f>'[1]Report'!$Z$551+'[1]Report'!$Z$550+'[1]Report'!$Z$549+'[1]Report'!$Z$540+'[1]Report'!$Z$539+'[1]Report'!$Z$516+'[1]Report'!$Z$515</f>
        <v>101626.84999999998</v>
      </c>
      <c r="H65" s="69">
        <f>'[1]Report'!$Z$519+'[1]Report'!$Z$532+'[1]Report'!$Z$536</f>
        <v>11369.429999999997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152297.9800000002</v>
      </c>
      <c r="E66" s="76">
        <f>E64-E65</f>
        <v>69205.41999999993</v>
      </c>
      <c r="F66" s="76">
        <f>F64-F65</f>
        <v>13318.499999999993</v>
      </c>
      <c r="G66" s="78">
        <f>G64-G65</f>
        <v>16835.66999999997</v>
      </c>
      <c r="H66" s="78">
        <f>H64-H65</f>
        <v>8286.910000000003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D64+'[1]Report'!$U$531</f>
        <v>1229241.5300000003</v>
      </c>
      <c r="E67" s="70">
        <f>E64+'[1]Report'!$U$524+'[1]Report'!$U$525+'[1]Report'!$U$526+'[1]Report'!$U$528+'[1]Report'!$U$529+'[1]Report'!$U$530</f>
        <v>228352.45</v>
      </c>
      <c r="F67" s="70">
        <f>F64+'[1]Report'!$U$517+'[1]Report'!$U$514</f>
        <v>60503.69999999998</v>
      </c>
      <c r="G67" s="71">
        <f>G64+'[1]Report'!$U$539+'[1]Report'!$U$549</f>
        <v>114692.69999999995</v>
      </c>
      <c r="H67" s="71">
        <f>H64+'[1]Report'!$U$519</f>
        <v>19656.34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-60.79000000003725</v>
      </c>
      <c r="E68" s="44">
        <f>E67-E64</f>
        <v>-20868.079999999958</v>
      </c>
      <c r="F68" s="44">
        <f>F67-F64</f>
        <v>-1587.1900000000023</v>
      </c>
      <c r="G68" s="44">
        <f>G67-G64</f>
        <v>-3769.8199999999924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58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45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13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-26285.87999999999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9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4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'[1]Report'!$X$553</f>
        <v>2727.39</v>
      </c>
      <c r="D95" s="96">
        <f>'[1]Report'!$Z$553</f>
        <v>1822.9899999999996</v>
      </c>
    </row>
    <row r="96" spans="2:4" ht="12.75">
      <c r="B96" s="95" t="s">
        <v>183</v>
      </c>
      <c r="C96" s="96">
        <f>'[1]Report'!$X$533</f>
        <v>2869.72</v>
      </c>
      <c r="D96" s="96">
        <f>'[1]Report'!$Z$533</f>
        <v>1495.15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2017-03-20T08:29:06Z</dcterms:modified>
  <cp:category/>
  <cp:version/>
  <cp:contentType/>
  <cp:contentStatus/>
</cp:coreProperties>
</file>