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'2.8.'!$A$1:$H$100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<sst xmlns="http://schemas.openxmlformats.org/spreadsheetml/2006/main" count="291" uniqueCount="186">
  <si>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</si>
  <si>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</si>
  <si>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</si>
  <si>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</si>
  <si>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</si>
  <si>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</si>
  <si>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</si>
  <si>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</si>
  <si>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</si>
  <si>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</si>
  <si>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</si>
  <si>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</si>
  <si>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</si>
  <si>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</si>
  <si>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</si>
  <si>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</si>
  <si>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</si>
  <si>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</si>
  <si>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</si>
  <si>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</si>
  <si>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</si>
  <si>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</si>
  <si>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</si>
  <si>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</si>
  <si>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</si>
  <si>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</si>
  <si>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</si>
  <si>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</si>
  <si>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</si>
  <si>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</si>
  <si>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</si>
  <si>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</si>
  <si>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</si>
  <si>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</si>
  <si>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</si>
  <si>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</si>
  <si>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</si>
  <si>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</si>
  <si>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</si>
  <si>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</si>
  <si>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</si>
  <si>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</si>
  <si>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</si>
  <si>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</si>
  <si>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</si>
  <si>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</si>
  <si>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</si>
  <si>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</si>
  <si>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</si>
  <si>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</si>
  <si>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</si>
  <si>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</si>
  <si>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</si>
  <si>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</si>
  <si>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</si>
  <si>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</si>
  <si>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</si>
  <si>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</si>
  <si>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</si>
  <si>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</si>
  <si>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</si>
  <si>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</si>
  <si>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</si>
  <si>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</si>
  <si>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</si>
  <si>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</si>
  <si>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</si>
  <si>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</si>
  <si>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</si>
  <si>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</si>
  <si>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</si>
  <si>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</si>
  <si>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</si>
  <si>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</si>
  <si>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</si>
  <si>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</si>
  <si>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</si>
  <si>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</si>
  <si>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</si>
  <si>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</si>
  <si>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</si>
  <si>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</si>
  <si>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</si>
  <si>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</si>
  <si>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</si>
  <si>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</si>
  <si>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</si>
  <si>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</si>
  <si>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</si>
  <si>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</si>
  <si>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</si>
  <si>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</si>
  <si>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</si>
  <si>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</si>
  <si>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</si>
  <si>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</si>
  <si>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</si>
  <si>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</si>
  <si>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</si>
  <si>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</si>
  <si>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</si>
  <si>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</si>
  <si>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</si>
  <si>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</si>
  <si>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</si>
  <si>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</si>
  <si>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</si>
  <si>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</si>
  <si>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</si>
  <si>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</si>
  <si>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</si>
  <si>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</si>
  <si>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</si>
  <si>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</si>
  <si>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</si>
  <si>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</si>
  <si>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</si>
  <si>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</si>
  <si>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</si>
  <si>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</si>
  <si>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</si>
  <si>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</si>
  <si>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</si>
  <si>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</si>
  <si>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</si>
  <si>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</si>
  <si>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</si>
  <si>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</si>
  <si>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</si>
  <si>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</si>
  <si>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</si>
  <si>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</si>
  <si>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</si>
  <si>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</si>
  <si>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</si>
  <si>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</si>
  <si>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</si>
  <si>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</si>
  <si>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</si>
  <si>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</si>
  <si>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</si>
  <si>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</si>
  <si>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</si>
  <si>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</si>
  <si>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</si>
  <si>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</si>
  <si>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</si>
  <si>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</si>
  <si>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</si>
  <si>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</si>
  <si>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</si>
  <si>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</si>
  <si>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</si>
  <si>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</si>
  <si>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</si>
  <si>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</si>
  <si>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</si>
  <si>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</si>
  <si>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</si>
  <si>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</si>
  <si>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</si>
  <si>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</si>
  <si>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</si>
  <si>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</si>
  <si>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</si>
  <si>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</si>
  <si>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</si>
  <si>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</si>
  <si>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</si>
  <si>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</si>
  <si>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</si>
  <si>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</si>
  <si>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</si>
  <si>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</si>
  <si>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</si>
  <si>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</si>
  <si>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</si>
  <si>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</si>
  <si>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1А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</si>
  <si>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</si>
  <si>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</si>
  <si>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</si>
  <si>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</si>
  <si>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</si>
  <si>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</si>
  <si>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кв. 1,2,3,4,5,6,7,8,9,10,11,12,13,14,15,16,17,18,19,20,21,22,23,24,25,26,27,28,29,30,31.32,33,34,35,36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</si>
</sst>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63">
          <cell r="S63">
            <v>17060.75</v>
          </cell>
          <cell r="X63">
            <v>40707.23999999999</v>
          </cell>
          <cell r="Z63">
            <v>40419.430000000015</v>
          </cell>
        </row>
        <row r="64">
          <cell r="S64">
            <v>676.74</v>
          </cell>
          <cell r="Z64">
            <v>194.16000000000003</v>
          </cell>
        </row>
        <row r="74">
          <cell r="X74">
            <v>73579.19999999998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8">
          <cell r="U38">
            <v>0.4299999999999997</v>
          </cell>
          <cell r="X38">
            <v>760.9399999999999</v>
          </cell>
          <cell r="Z38">
            <v>975.7200000000006</v>
          </cell>
        </row>
        <row r="39">
          <cell r="U39">
            <v>0</v>
          </cell>
          <cell r="X39">
            <v>0</v>
          </cell>
          <cell r="Z39">
            <v>3793.9499999999994</v>
          </cell>
        </row>
        <row r="40">
          <cell r="U40">
            <v>0</v>
          </cell>
          <cell r="X40">
            <v>0</v>
          </cell>
          <cell r="Z40">
            <v>1449.37</v>
          </cell>
        </row>
        <row r="41">
          <cell r="U41">
            <v>-1949.73</v>
          </cell>
          <cell r="X41">
            <v>47749.160000000025</v>
          </cell>
          <cell r="Z41">
            <v>56070.60000000001</v>
          </cell>
        </row>
        <row r="43">
          <cell r="S43">
            <v>5314.160000000001</v>
          </cell>
          <cell r="U43">
            <v>0</v>
          </cell>
          <cell r="W43">
            <v>13600.820000000007</v>
          </cell>
          <cell r="X43">
            <v>13600.820000000007</v>
          </cell>
          <cell r="Z43">
            <v>14022.720000000003</v>
          </cell>
        </row>
        <row r="44">
          <cell r="S44">
            <v>36291.2</v>
          </cell>
          <cell r="X44">
            <v>89249.62000000001</v>
          </cell>
          <cell r="Z44">
            <v>90742.86</v>
          </cell>
        </row>
        <row r="45">
          <cell r="U45">
            <v>-854.28</v>
          </cell>
          <cell r="X45">
            <v>0</v>
          </cell>
          <cell r="Z45">
            <v>31529.72000000001</v>
          </cell>
        </row>
        <row r="46">
          <cell r="U46">
            <v>1.05</v>
          </cell>
          <cell r="X46">
            <v>0</v>
          </cell>
          <cell r="Z46">
            <v>290.93</v>
          </cell>
        </row>
        <row r="47">
          <cell r="U47">
            <v>0</v>
          </cell>
          <cell r="X47">
            <v>0</v>
          </cell>
          <cell r="Z47">
            <v>116778.94999999998</v>
          </cell>
        </row>
        <row r="48">
          <cell r="U48">
            <v>23240.3</v>
          </cell>
          <cell r="X48">
            <v>34684.56</v>
          </cell>
          <cell r="Z48">
            <v>31180.03999999999</v>
          </cell>
        </row>
        <row r="49">
          <cell r="U49">
            <v>4755.3600000000015</v>
          </cell>
          <cell r="X49">
            <v>7097.000000000001</v>
          </cell>
          <cell r="Z49">
            <v>6379.940000000002</v>
          </cell>
        </row>
        <row r="50">
          <cell r="U50">
            <v>-51382.39</v>
          </cell>
          <cell r="X50">
            <v>172059.68999999997</v>
          </cell>
          <cell r="Z50">
            <v>143986.85</v>
          </cell>
        </row>
        <row r="52">
          <cell r="U52">
            <v>689.4900000000001</v>
          </cell>
          <cell r="X52">
            <v>1039.8600000000001</v>
          </cell>
          <cell r="Z52">
            <v>944.0199999999999</v>
          </cell>
        </row>
        <row r="53">
          <cell r="U53">
            <v>141.09</v>
          </cell>
          <cell r="X53">
            <v>212.76000000000002</v>
          </cell>
          <cell r="Z53">
            <v>193.15</v>
          </cell>
        </row>
        <row r="54">
          <cell r="U54">
            <v>-1705.2200000000003</v>
          </cell>
          <cell r="X54">
            <v>4458.8099999999995</v>
          </cell>
          <cell r="Z54">
            <v>3532.2300000000014</v>
          </cell>
        </row>
        <row r="55">
          <cell r="U55">
            <v>-45.759999999994974</v>
          </cell>
          <cell r="X55">
            <v>952462.6799999999</v>
          </cell>
          <cell r="Z55">
            <v>875511.01</v>
          </cell>
        </row>
        <row r="56">
          <cell r="S56">
            <v>130.12</v>
          </cell>
          <cell r="U56">
            <v>0</v>
          </cell>
          <cell r="W56">
            <v>0</v>
          </cell>
          <cell r="X56">
            <v>0</v>
          </cell>
          <cell r="Z56">
            <v>41.17</v>
          </cell>
        </row>
        <row r="57">
          <cell r="X57">
            <v>2368.7599999999993</v>
          </cell>
          <cell r="Z57">
            <v>1709.5399999999993</v>
          </cell>
        </row>
        <row r="58">
          <cell r="U58">
            <v>0</v>
          </cell>
          <cell r="X58">
            <v>0</v>
          </cell>
          <cell r="Z58">
            <v>1689.15</v>
          </cell>
        </row>
        <row r="59">
          <cell r="U59">
            <v>0</v>
          </cell>
          <cell r="X59">
            <v>0</v>
          </cell>
          <cell r="Z59">
            <v>250.41999999999973</v>
          </cell>
        </row>
        <row r="60">
          <cell r="U60">
            <v>0</v>
          </cell>
          <cell r="X60">
            <v>1428.9599999999998</v>
          </cell>
          <cell r="Z60">
            <v>433.3200000000001</v>
          </cell>
        </row>
        <row r="61">
          <cell r="U61">
            <v>0</v>
          </cell>
          <cell r="X61">
            <v>0</v>
          </cell>
          <cell r="Z61">
            <v>9895.96</v>
          </cell>
        </row>
        <row r="62">
          <cell r="U62">
            <v>0</v>
          </cell>
          <cell r="X62">
            <v>0</v>
          </cell>
          <cell r="Z62">
            <v>2902.27</v>
          </cell>
        </row>
        <row r="63">
          <cell r="U63">
            <v>-2671.0900000000015</v>
          </cell>
          <cell r="X63">
            <v>72082.54</v>
          </cell>
          <cell r="Z63">
            <v>69163.98000000001</v>
          </cell>
        </row>
        <row r="64">
          <cell r="U64">
            <v>0</v>
          </cell>
          <cell r="X64">
            <v>0</v>
          </cell>
          <cell r="Z64">
            <v>1395.3799999999999</v>
          </cell>
        </row>
        <row r="65">
          <cell r="S65">
            <v>17060.75</v>
          </cell>
          <cell r="X65">
            <v>40707.23999999999</v>
          </cell>
          <cell r="Z65">
            <v>40419.430000000015</v>
          </cell>
        </row>
        <row r="66">
          <cell r="S66">
            <v>676.74</v>
          </cell>
          <cell r="Z66">
            <v>194.16000000000003</v>
          </cell>
        </row>
        <row r="67">
          <cell r="S67">
            <v>11917.73</v>
          </cell>
          <cell r="W67">
            <v>57508.180000000015</v>
          </cell>
          <cell r="Z67">
            <v>49024.720000000016</v>
          </cell>
        </row>
        <row r="68">
          <cell r="S68">
            <v>8240.65</v>
          </cell>
          <cell r="X68">
            <v>0</v>
          </cell>
          <cell r="Z68">
            <v>2070.54</v>
          </cell>
        </row>
        <row r="69">
          <cell r="S69">
            <v>19388.18</v>
          </cell>
          <cell r="X69">
            <v>71668.07999999999</v>
          </cell>
          <cell r="Z69">
            <v>67624.45999999999</v>
          </cell>
        </row>
        <row r="70">
          <cell r="S70">
            <v>2574.14</v>
          </cell>
          <cell r="Z70">
            <v>635.3200000000002</v>
          </cell>
        </row>
        <row r="71">
          <cell r="S71">
            <v>1001.74</v>
          </cell>
          <cell r="X71">
            <v>0</v>
          </cell>
          <cell r="Z71">
            <v>292.36</v>
          </cell>
        </row>
        <row r="72">
          <cell r="S72">
            <v>255.83</v>
          </cell>
          <cell r="X72">
            <v>0</v>
          </cell>
          <cell r="Z72">
            <v>74.88999999999999</v>
          </cell>
        </row>
        <row r="73">
          <cell r="U73">
            <v>-1347.6900000000003</v>
          </cell>
          <cell r="X73">
            <v>30210.129999999986</v>
          </cell>
          <cell r="Z73">
            <v>28216.63999999999</v>
          </cell>
        </row>
        <row r="74">
          <cell r="U74">
            <v>0</v>
          </cell>
          <cell r="X74">
            <v>0</v>
          </cell>
          <cell r="Z74">
            <v>119.33999999999996</v>
          </cell>
        </row>
        <row r="75">
          <cell r="U75">
            <v>0</v>
          </cell>
          <cell r="X75">
            <v>0</v>
          </cell>
          <cell r="Z75">
            <v>80.15</v>
          </cell>
        </row>
        <row r="76">
          <cell r="S76">
            <v>15981.48</v>
          </cell>
          <cell r="Z76">
            <v>67803.90999999997</v>
          </cell>
        </row>
        <row r="77">
          <cell r="X77">
            <v>2176.77</v>
          </cell>
          <cell r="Z77">
            <v>2006.51</v>
          </cell>
        </row>
        <row r="78">
          <cell r="U78">
            <v>0</v>
          </cell>
          <cell r="X78">
            <v>0</v>
          </cell>
          <cell r="Z78">
            <v>156.20000000000002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J75" sqref="J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0.574218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7.28125" style="0" customWidth="1"/>
    <col min="8" max="8" width="15.00390625" style="0" customWidth="1"/>
  </cols>
  <sheetData>
    <row r="1" spans="1:8" ht="62.25" customHeight="1">
      <c r="A1" s="112" t="s">
        <v>178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42735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104916.04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'[2]Report'!$S$43+'[2]Report'!$S$44+'[2]Report'!$S$56+'[2]Report'!$S$65+'[2]Report'!$S$66+'[2]Report'!$S$67+'[2]Report'!$S$68+'[2]Report'!$S$69+'[2]Report'!$S$70+'[2]Report'!$S$71+'[2]Report'!$S$72+'[2]Report'!$S$76</f>
        <v>118832.72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346313.14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'[2]Report'!$X$69</f>
        <v>71668.07999999999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'[2]Report'!$X$65</f>
        <v>40707.23999999999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'[2]Report'!$Z$65+'[2]Report'!$Z$66</f>
        <v>40613.59000000002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'[1]Report'!$S$63+'[1]Report'!$S$64+'[1]Report'!$X$63-'[1]Report'!$Z$63-'[1]Report'!$Z$64</f>
        <v>17831.13999999998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f>9907+10403+22005+280</f>
        <v>42595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104916.04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102934.63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'[1]Report'!$X$74</f>
        <v>73579.19999999998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'[2]Report'!$W$67+'[2]Report'!$X$68</f>
        <v>57508.180000000015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'[2]Report'!$X$43+'[2]Report'!$X$56</f>
        <v>13600.820000000007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'[2]Report'!$X$44+'[2]Report'!$X$71+'[2]Report'!$X$72</f>
        <v>89249.62000000001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332946.54000000004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'[2]Report'!$Z$43+'[2]Report'!$Z$44+'[2]Report'!$Z$56+'[2]Report'!$Z$65+'[2]Report'!$Z$66+'[2]Report'!$Z$67+'[2]Report'!$Z$68+'[2]Report'!$Z$69+'[2]Report'!$Z$70+'[2]Report'!$Z$71+'[2]Report'!$Z$72+'[2]Report'!$Z$76</f>
        <v>332946.54000000004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437862.58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102934.63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132199.31999999995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42595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3.75</v>
      </c>
      <c r="F42" s="80" t="s">
        <v>136</v>
      </c>
      <c r="G42" s="60">
        <v>3810334293</v>
      </c>
      <c r="H42" s="61">
        <f>G13</f>
        <v>71668.07999999999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73579.19999999998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57508.180000000015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13600.820000000007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89249.62000000001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348200.9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-63135.27000000005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633.8848380785049</v>
      </c>
      <c r="E63" s="76">
        <f>E64/117.48</f>
        <v>1868.8515491998635</v>
      </c>
      <c r="F63" s="76">
        <f>F64/12</f>
        <v>4042.5083333333355</v>
      </c>
      <c r="G63" s="77">
        <f>G64/18.26</f>
        <v>5602.008214676888</v>
      </c>
      <c r="H63" s="78">
        <f>H64/0.88</f>
        <v>17079.295454545463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'[2]Report'!$X$55+'[2]Report'!$X$61+'[2]Report'!$X$62+'[2]Report'!$X$47</f>
        <v>952462.6799999999</v>
      </c>
      <c r="E64" s="65">
        <f>'[2]Report'!$X$45+'[2]Report'!$X$46+'[2]Report'!$X$48+'[2]Report'!$X$49+'[2]Report'!$X$50+'[2]Report'!$X$52+'[2]Report'!$X$53+'[2]Report'!$X$54+'[2]Report'!$X$58+'[2]Report'!$X$59</f>
        <v>219552.67999999996</v>
      </c>
      <c r="F64" s="65">
        <f>'[2]Report'!$X$38+'[2]Report'!$X$41+'[2]Report'!$X$78</f>
        <v>48510.10000000003</v>
      </c>
      <c r="G64" s="72">
        <f>'[2]Report'!$X$75+'[2]Report'!$X$74+'[2]Report'!$X$73+'[2]Report'!$X$64+'[2]Report'!$X$63+'[2]Report'!$X$40+'[2]Report'!$X$39</f>
        <v>102292.66999999998</v>
      </c>
      <c r="H64" s="68">
        <f>'[2]Report'!$W$56+'[2]Report'!$W$43+'[2]Report'!$X$60</f>
        <v>15029.780000000006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'[2]Report'!$Z$47+'[2]Report'!$Z$55+'[2]Report'!$Z$61+'[2]Report'!$Z$62</f>
        <v>1005088.19</v>
      </c>
      <c r="E65" s="65">
        <f>'[2]Report'!$Z$45+'[2]Report'!$Z$46+'[2]Report'!$Z$48+'[2]Report'!$Z$49+'[2]Report'!$Z$50+'[2]Report'!$Z$52+'[2]Report'!$Z$53+'[2]Report'!$Z$54+'[2]Report'!$Z$58+'[2]Report'!$Z$59</f>
        <v>219976.45</v>
      </c>
      <c r="F65" s="65">
        <f>'[2]Report'!$Z$78+'[2]Report'!$Z$41+'[2]Report'!$Z$38</f>
        <v>57202.52000000001</v>
      </c>
      <c r="G65" s="69">
        <f>'[2]Report'!$Z$39+'[2]Report'!$Z$40+'[2]Report'!$Z$63+'[2]Report'!$Z$64+'[2]Report'!$Z$73+'[2]Report'!$Z$74+'[2]Report'!$Z$75</f>
        <v>104218.81</v>
      </c>
      <c r="H65" s="69">
        <f>'[2]Report'!$Z$43+'[2]Report'!$Z$60+'[2]Report'!$Z$56</f>
        <v>14497.210000000003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-52625.51000000001</v>
      </c>
      <c r="E66" s="76">
        <f>E64-E65</f>
        <v>-423.77000000004773</v>
      </c>
      <c r="F66" s="76">
        <f>F64-F65</f>
        <v>-8692.419999999984</v>
      </c>
      <c r="G66" s="78">
        <f>G64-G65</f>
        <v>-1926.140000000014</v>
      </c>
      <c r="H66" s="78">
        <f>H64-H65</f>
        <v>532.5700000000033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D64+'[2]Report'!$U$47+'[2]Report'!$U$55+'[2]Report'!$U$61+'[2]Report'!$U$62</f>
        <v>952416.9199999999</v>
      </c>
      <c r="E67" s="70">
        <f>E64+'[2]Report'!$U$45+'[2]Report'!$U$46+'[2]Report'!$U$48+'[2]Report'!$U$49+'[2]Report'!$U$50+'[2]Report'!$U$52+'[2]Report'!$U$53+'[2]Report'!$U$54+'[2]Report'!$U$58+'[2]Report'!$U$59</f>
        <v>194438.07999999996</v>
      </c>
      <c r="F67" s="70">
        <f>F64+'[2]Report'!$U$38+'[2]Report'!$U$41+'[2]Report'!$U$78</f>
        <v>46560.800000000025</v>
      </c>
      <c r="G67" s="71">
        <f>G64+'[2]Report'!$U$75+'[2]Report'!$U$74+'[2]Report'!$U$73+'[2]Report'!$U$64+'[2]Report'!$U$63+'[2]Report'!$U$40+'[2]Report'!$U$39</f>
        <v>98273.88999999998</v>
      </c>
      <c r="H67" s="71">
        <f>H64+'[2]Report'!$U$43+'[2]Report'!$U$56+'[2]Report'!$U$60</f>
        <v>15029.780000000006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-45.76000000000931</v>
      </c>
      <c r="E68" s="44">
        <f>E67-E64</f>
        <v>-25114.600000000006</v>
      </c>
      <c r="F68" s="44">
        <f>F67-F64</f>
        <v>-1949.300000000003</v>
      </c>
      <c r="G68" s="44">
        <f>G67-G64</f>
        <v>-4018.779999999999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 t="s">
        <v>185</v>
      </c>
      <c r="F73" s="106"/>
      <c r="G73" s="110"/>
      <c r="H73" s="26">
        <v>58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36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24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-31128.440000000017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>
        <v>15</v>
      </c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>
        <v>7</v>
      </c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3" ht="12.75">
      <c r="B93" t="s">
        <v>179</v>
      </c>
    </row>
    <row r="94" spans="2:4" ht="12.75">
      <c r="B94" s="95" t="s">
        <v>180</v>
      </c>
      <c r="C94" s="95" t="s">
        <v>181</v>
      </c>
      <c r="D94" s="95" t="s">
        <v>182</v>
      </c>
    </row>
    <row r="95" spans="2:4" ht="12.75">
      <c r="B95" s="95" t="s">
        <v>183</v>
      </c>
      <c r="C95" s="96">
        <f>'[2]Report'!$X$77</f>
        <v>2176.77</v>
      </c>
      <c r="D95" s="96">
        <f>'[2]Report'!$Z$77</f>
        <v>2006.51</v>
      </c>
    </row>
    <row r="96" spans="2:4" ht="12.75">
      <c r="B96" s="95" t="s">
        <v>184</v>
      </c>
      <c r="C96" s="96">
        <f>'[2]Report'!$X$57</f>
        <v>2368.7599999999993</v>
      </c>
      <c r="D96" s="96">
        <f>'[2]Report'!$Z$57</f>
        <v>1709.5399999999993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2017-03-14T06:48:38Z</dcterms:modified>
  <cp:category/>
  <cp:version/>
  <cp:contentType/>
  <cp:contentStatus/>
</cp:coreProperties>
</file>