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<sst xmlns="http://schemas.openxmlformats.org/spreadsheetml/2006/main" count="290" uniqueCount="185">
  <si>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</si>
  <si>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</si>
  <si>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</si>
  <si>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</si>
  <si>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</si>
  <si>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</si>
  <si>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</si>
  <si>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</si>
  <si>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</si>
  <si>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</si>
  <si>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</si>
  <si>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</si>
  <si>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</si>
  <si>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</si>
  <si>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</si>
  <si>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</si>
  <si>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</si>
  <si>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</si>
  <si>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</si>
  <si>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</si>
  <si>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</si>
  <si>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</si>
  <si>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</si>
  <si>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</si>
  <si>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</si>
  <si>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</si>
  <si>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</si>
  <si>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</si>
  <si>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</si>
  <si>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</si>
  <si>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</si>
  <si>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</si>
  <si>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</si>
  <si>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</si>
  <si>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</si>
  <si>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</si>
  <si>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</si>
  <si>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</si>
  <si>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</si>
  <si>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</si>
  <si>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</si>
  <si>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</si>
  <si>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</si>
  <si>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</si>
  <si>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</si>
  <si>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</si>
  <si>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</si>
  <si>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</si>
  <si>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</si>
  <si>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</si>
  <si>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</si>
  <si>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</si>
  <si>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</si>
  <si>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</si>
  <si>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</si>
  <si>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</si>
  <si>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</si>
  <si>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</si>
  <si>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</si>
  <si>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</si>
  <si>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</si>
  <si>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</si>
  <si>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</si>
  <si>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</si>
  <si>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</si>
  <si>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</si>
  <si>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</si>
  <si>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</si>
  <si>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</si>
  <si>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</si>
  <si>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</si>
  <si>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</si>
  <si>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</si>
  <si>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</si>
  <si>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</si>
  <si>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</si>
  <si>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</si>
  <si>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</si>
  <si>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</si>
  <si>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</si>
  <si>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</si>
  <si>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</si>
  <si>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</si>
  <si>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</si>
  <si>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</si>
  <si>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</si>
  <si>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</si>
  <si>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</si>
  <si>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</si>
  <si>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</si>
  <si>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</si>
  <si>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</si>
  <si>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</si>
  <si>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</si>
  <si>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</si>
  <si>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</si>
  <si>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</si>
  <si>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</si>
  <si>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</si>
  <si>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</si>
  <si>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</si>
  <si>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</si>
  <si>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</si>
  <si>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</si>
  <si>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</si>
  <si>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</si>
  <si>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</si>
  <si>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</si>
  <si>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</si>
  <si>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</si>
  <si>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</si>
  <si>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</si>
  <si>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</si>
  <si>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</si>
  <si>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</si>
  <si>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</si>
  <si>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</si>
  <si>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</si>
  <si>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</si>
  <si>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</si>
  <si>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</si>
  <si>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</si>
  <si>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</si>
  <si>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</si>
  <si>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</si>
  <si>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</si>
  <si>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</si>
  <si>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</si>
  <si>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</si>
  <si>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</si>
  <si>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</si>
  <si>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</si>
  <si>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</si>
  <si>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</si>
  <si>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</si>
  <si>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</si>
  <si>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</si>
  <si>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</si>
  <si>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</si>
  <si>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</si>
  <si>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</si>
  <si>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</si>
  <si>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</si>
  <si>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</si>
  <si>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</si>
  <si>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</si>
  <si>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</si>
  <si>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</si>
  <si>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</si>
  <si>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</si>
  <si>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</si>
  <si>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</si>
  <si>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</si>
  <si>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</si>
  <si>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</si>
  <si>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</si>
  <si>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</si>
  <si>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</si>
  <si>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</si>
  <si>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</si>
  <si>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</si>
  <si>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</si>
  <si>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</si>
  <si>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</si>
  <si>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</si>
  <si>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</si>
  <si>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</si>
  <si>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</si>
  <si>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</si>
  <si>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</si>
  <si>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</si>
  <si>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</si>
  <si>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</si>
  <si>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</si>
  <si>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</si>
  <si>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</si>
  <si>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</si>
  <si>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</si>
  <si>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ВЕРБНАЯ, д. 1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</si>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</sst>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0.36</v>
          </cell>
          <cell r="W11">
            <v>339.90000000000003</v>
          </cell>
          <cell r="Z11">
            <v>331.26000000000005</v>
          </cell>
        </row>
        <row r="12">
          <cell r="Z12">
            <v>4234.1</v>
          </cell>
        </row>
        <row r="13">
          <cell r="Z13">
            <v>910.5100000000001</v>
          </cell>
        </row>
        <row r="14">
          <cell r="U14">
            <v>-25.820000000000007</v>
          </cell>
          <cell r="W14">
            <v>16904.25</v>
          </cell>
          <cell r="Z14">
            <v>19975.79</v>
          </cell>
        </row>
        <row r="16">
          <cell r="S16">
            <v>4172.37</v>
          </cell>
          <cell r="W16">
            <v>8054.839999999999</v>
          </cell>
          <cell r="Z16">
            <v>8567.95</v>
          </cell>
        </row>
        <row r="17">
          <cell r="S17">
            <v>28138.519999999997</v>
          </cell>
          <cell r="W17">
            <v>52856.82000000002</v>
          </cell>
          <cell r="Z17">
            <v>56681.11000000001</v>
          </cell>
        </row>
        <row r="18">
          <cell r="Z18">
            <v>7492.219999999999</v>
          </cell>
        </row>
        <row r="19">
          <cell r="Z19">
            <v>77.93</v>
          </cell>
        </row>
        <row r="20">
          <cell r="U20">
            <v>-15952.8</v>
          </cell>
          <cell r="Z20">
            <v>83527.05999999998</v>
          </cell>
        </row>
        <row r="21">
          <cell r="U21">
            <v>8619.53</v>
          </cell>
          <cell r="W21">
            <v>11411.019999999999</v>
          </cell>
          <cell r="Z21">
            <v>10702.63</v>
          </cell>
        </row>
        <row r="22">
          <cell r="U22">
            <v>1763.69</v>
          </cell>
          <cell r="W22">
            <v>2334.87</v>
          </cell>
          <cell r="Z22">
            <v>2189.9199999999996</v>
          </cell>
        </row>
        <row r="23">
          <cell r="W23">
            <v>52217.02999999999</v>
          </cell>
          <cell r="Z23">
            <v>38604.409999999996</v>
          </cell>
        </row>
        <row r="25">
          <cell r="U25">
            <v>313.65</v>
          </cell>
          <cell r="W25">
            <v>482.8</v>
          </cell>
          <cell r="Z25">
            <v>383.61</v>
          </cell>
        </row>
        <row r="26">
          <cell r="U26">
            <v>64.16000000000001</v>
          </cell>
          <cell r="W26">
            <v>98.78999999999999</v>
          </cell>
          <cell r="Z26">
            <v>78.5</v>
          </cell>
        </row>
        <row r="27">
          <cell r="U27">
            <v>-771.7300000000001</v>
          </cell>
          <cell r="W27">
            <v>1995.85</v>
          </cell>
          <cell r="Z27">
            <v>1403.3000000000002</v>
          </cell>
        </row>
        <row r="28">
          <cell r="U28">
            <v>-27983.85</v>
          </cell>
          <cell r="W28">
            <v>539894.4400000001</v>
          </cell>
          <cell r="Z28">
            <v>423915.2900000001</v>
          </cell>
        </row>
        <row r="29">
          <cell r="S29">
            <v>72.63000000000001</v>
          </cell>
          <cell r="Z29">
            <v>31.48</v>
          </cell>
        </row>
        <row r="30">
          <cell r="W30">
            <v>670.24</v>
          </cell>
          <cell r="Z30">
            <v>518.8199999999999</v>
          </cell>
        </row>
        <row r="31">
          <cell r="Z31">
            <v>1829.9899999999998</v>
          </cell>
        </row>
        <row r="32">
          <cell r="Z32">
            <v>300.99999999999994</v>
          </cell>
        </row>
        <row r="33">
          <cell r="U33">
            <v>0</v>
          </cell>
          <cell r="W33">
            <v>637.98</v>
          </cell>
          <cell r="Z33">
            <v>699.5800000000002</v>
          </cell>
        </row>
        <row r="34">
          <cell r="Z34">
            <v>9731.19</v>
          </cell>
        </row>
        <row r="35">
          <cell r="Z35">
            <v>2168.19</v>
          </cell>
        </row>
        <row r="36">
          <cell r="U36">
            <v>-318.84000000000003</v>
          </cell>
          <cell r="W36">
            <v>24958.220000000005</v>
          </cell>
          <cell r="Z36">
            <v>22625.49</v>
          </cell>
        </row>
        <row r="37">
          <cell r="Z37">
            <v>899.65</v>
          </cell>
        </row>
        <row r="38">
          <cell r="S38">
            <v>14002.42</v>
          </cell>
          <cell r="W38">
            <v>24107.999999999996</v>
          </cell>
          <cell r="Z38">
            <v>26502.369999999995</v>
          </cell>
        </row>
        <row r="39">
          <cell r="S39">
            <v>366.07</v>
          </cell>
          <cell r="Z39">
            <v>184.64999999999998</v>
          </cell>
        </row>
        <row r="40">
          <cell r="S40">
            <v>9914.069999999998</v>
          </cell>
          <cell r="W40">
            <v>33469.69</v>
          </cell>
          <cell r="Z40">
            <v>28300.510000000002</v>
          </cell>
        </row>
        <row r="41">
          <cell r="S41">
            <v>4806.9</v>
          </cell>
          <cell r="Z41">
            <v>2161.3999999999996</v>
          </cell>
        </row>
        <row r="42">
          <cell r="S42">
            <v>12985.59</v>
          </cell>
          <cell r="W42">
            <v>31125.960000000003</v>
          </cell>
          <cell r="Z42">
            <v>32513.17000000001</v>
          </cell>
        </row>
        <row r="43">
          <cell r="S43">
            <v>1427.37</v>
          </cell>
          <cell r="Z43">
            <v>917.1999999999999</v>
          </cell>
        </row>
        <row r="44">
          <cell r="S44">
            <v>547.4499999999999</v>
          </cell>
          <cell r="Z44">
            <v>270.07</v>
          </cell>
        </row>
        <row r="45">
          <cell r="S45">
            <v>140.41000000000003</v>
          </cell>
        </row>
        <row r="46">
          <cell r="U46">
            <v>-174.72000000000003</v>
          </cell>
          <cell r="W46">
            <v>10459.670000000002</v>
          </cell>
          <cell r="Z46">
            <v>9301.9</v>
          </cell>
        </row>
        <row r="47">
          <cell r="Z47">
            <v>58.17</v>
          </cell>
        </row>
        <row r="48">
          <cell r="Z48">
            <v>38.98</v>
          </cell>
        </row>
        <row r="49">
          <cell r="S49">
            <v>13054.390000000001</v>
          </cell>
          <cell r="W49">
            <v>43576.2</v>
          </cell>
          <cell r="Z49">
            <v>39539.27</v>
          </cell>
        </row>
        <row r="50">
          <cell r="W50">
            <v>828.4100000000001</v>
          </cell>
          <cell r="Z50">
            <v>948.69</v>
          </cell>
        </row>
        <row r="51">
          <cell r="Z51">
            <v>80.37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52560.16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'[1]Report'!$S$16+'[1]Report'!$S$17+'[1]Report'!$S$29+'[1]Report'!$S$38+'[1]Report'!$S$39+'[1]Report'!$S$40+'[1]Report'!$S$41+'[1]Report'!$S$42+'[1]Report'!$S$43+'[1]Report'!$S$44+'[1]Report'!$S$45+'[1]Report'!$S$49</f>
        <v>89628.18999999999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193191.51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'[1]Report'!$W$42</f>
        <v>31125.960000000003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'[1]Report'!$W$38</f>
        <v>24107.999999999996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'[1]Report'!$Z$38+'[1]Report'!$Z$39</f>
        <v>26687.019999999997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'[1]Report'!$S$38+'[1]Report'!$S$39+'[1]Report'!$W$38-'[1]Report'!$Z$38-'[1]Report'!$Z$39</f>
        <v>11789.470000000003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52560.16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79247.18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'[1]Report'!$W$49</f>
        <v>43576.2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'[1]Report'!$W$40</f>
        <v>33469.69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'[1]Report'!$W$16</f>
        <v>8054.839999999999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'[1]Report'!$W$17</f>
        <v>52856.82000000002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195669.18000000002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'[1]Report'!$Z$16+'[1]Report'!$Z$17+'[1]Report'!$Z$29+'[1]Report'!$Z$38+'[1]Report'!$Z$39+'[1]Report'!$Z$40+'[1]Report'!$Z$41+'[1]Report'!$Z$42+'[1]Report'!$Z$43+'[1]Report'!$Z$44+'[1]Report'!$Z$49</f>
        <v>195669.18000000002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248229.34000000003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79247.18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87150.51999999999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2.75</v>
      </c>
      <c r="F42" s="80" t="s">
        <v>136</v>
      </c>
      <c r="G42" s="60">
        <v>3810334293</v>
      </c>
      <c r="H42" s="61">
        <f>G13</f>
        <v>31125.960000000003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43576.2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33469.69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8054.839999999999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52856.82000000002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169083.51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19629.18999999996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359.31161069626916</v>
      </c>
      <c r="E63" s="76">
        <f>E64/117.48</f>
        <v>583.4215185563498</v>
      </c>
      <c r="F63" s="76">
        <f>F64/12</f>
        <v>1437.0125</v>
      </c>
      <c r="G63" s="77">
        <f>G64/18.26</f>
        <v>1939.6434830230014</v>
      </c>
      <c r="H63" s="78">
        <f>H64/0.88</f>
        <v>9878.204545454546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'[1]Report'!$W$28</f>
        <v>539894.4400000001</v>
      </c>
      <c r="E64" s="65">
        <f>'[1]Report'!$W$21+'[1]Report'!$W$22+'[1]Report'!$W$23+'[1]Report'!$W$25+'[1]Report'!$W$26+'[1]Report'!$W$27</f>
        <v>68540.35999999999</v>
      </c>
      <c r="F64" s="65">
        <f>'[1]Report'!$W$11+'[1]Report'!$W$14</f>
        <v>17244.15</v>
      </c>
      <c r="G64" s="72">
        <f>'[1]Report'!$W$36+'[1]Report'!$W$46</f>
        <v>35417.89000000001</v>
      </c>
      <c r="H64" s="68">
        <f>'[1]Report'!$W$16+'[1]Report'!$W$33</f>
        <v>8692.82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'[1]Report'!$Z$20+'[1]Report'!$Z$28+'[1]Report'!$Z$34+'[1]Report'!$Z$35</f>
        <v>519341.7300000001</v>
      </c>
      <c r="E65" s="65">
        <f>'[1]Report'!$Z$18+'[1]Report'!$Z$19+'[1]Report'!$Z$21+'[1]Report'!$Z$23+'[1]Report'!$Z$22+'[1]Report'!$Z$25+'[1]Report'!$Z$26+'[1]Report'!$Z$27+'[1]Report'!$Z$31+'[1]Report'!$Z$32</f>
        <v>63063.509999999995</v>
      </c>
      <c r="F65" s="65">
        <f>'[1]Report'!$Z$51+'[1]Report'!$Z$14+'[1]Report'!$Z$11</f>
        <v>20387.42</v>
      </c>
      <c r="G65" s="69">
        <f>'[1]Report'!$Z$48+'[1]Report'!$Z$47+'[1]Report'!$Z$46+'[1]Report'!$Z$37+'[1]Report'!$Z$36+'[1]Report'!$Z$13+'[1]Report'!$Z$12</f>
        <v>38068.8</v>
      </c>
      <c r="H65" s="69">
        <f>'[1]Report'!$Z$16+'[1]Report'!$Z$29+'[1]Report'!$Z$33</f>
        <v>9299.01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20552.709999999963</v>
      </c>
      <c r="E66" s="76">
        <f>E64-E65</f>
        <v>5476.849999999991</v>
      </c>
      <c r="F66" s="76">
        <f>F64-F65</f>
        <v>-3143.269999999997</v>
      </c>
      <c r="G66" s="78">
        <f>G64-G65</f>
        <v>-2650.909999999996</v>
      </c>
      <c r="H66" s="78">
        <f>H64-H65</f>
        <v>-606.1900000000005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D64+'[1]Report'!$U$20+'[1]Report'!$U$28</f>
        <v>495957.7900000001</v>
      </c>
      <c r="E67" s="70">
        <f>E64+'[1]Report'!$U$21+'[1]Report'!$U$22+'[1]Report'!$U$25+'[1]Report'!$U$26+'[1]Report'!$U$27</f>
        <v>78529.65999999999</v>
      </c>
      <c r="F67" s="70">
        <f>F64+'[1]Report'!$U$11+'[1]Report'!$U$14</f>
        <v>17218.690000000002</v>
      </c>
      <c r="G67" s="71">
        <f>G64+'[1]Report'!$U$36+'[1]Report'!$U$46</f>
        <v>34924.33000000001</v>
      </c>
      <c r="H67" s="71">
        <f>H64+'[1]Report'!$U$33</f>
        <v>8692.82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-43936.649999999965</v>
      </c>
      <c r="E68" s="44">
        <f>E67-E64</f>
        <v>9989.300000000003</v>
      </c>
      <c r="F68" s="44">
        <f>F67-F64</f>
        <v>-25.459999999999127</v>
      </c>
      <c r="G68" s="44">
        <f>G67-G64</f>
        <v>-493.5599999999977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-34466.36999999996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4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2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'[1]Report'!$W$50</f>
        <v>828.4100000000001</v>
      </c>
      <c r="D95" s="96">
        <f>'[1]Report'!$Z$50</f>
        <v>948.69</v>
      </c>
    </row>
    <row r="96" spans="2:4" ht="12.75">
      <c r="B96" s="95" t="s">
        <v>184</v>
      </c>
      <c r="C96" s="96">
        <f>'[1]Report'!$W$30</f>
        <v>670.24</v>
      </c>
      <c r="D96" s="96">
        <f>'[1]Report'!$Z$30</f>
        <v>518.8199999999999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2017-03-14T07:17:00Z</dcterms:modified>
  <cp:category/>
  <cp:version/>
  <cp:contentType/>
  <cp:contentStatus/>
</cp:coreProperties>
</file>