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<sst xmlns="http://schemas.openxmlformats.org/spreadsheetml/2006/main" count="293" uniqueCount="188">
  <si>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</si>
  <si>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</si>
  <si>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</si>
  <si>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</si>
  <si>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</si>
  <si>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</si>
  <si>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</si>
  <si>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</si>
  <si>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</si>
  <si>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</si>
  <si>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</si>
  <si>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</si>
  <si>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</si>
  <si>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</si>
  <si>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</si>
  <si>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</si>
  <si>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</si>
  <si>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</si>
  <si>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</si>
  <si>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</si>
  <si>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</si>
  <si>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</si>
  <si>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</si>
  <si>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</si>
  <si>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</si>
  <si>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</si>
  <si>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</si>
  <si>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</si>
  <si>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</si>
  <si>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</si>
  <si>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</si>
  <si>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</si>
  <si>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</si>
  <si>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</si>
  <si>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</si>
  <si>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</si>
  <si>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</si>
  <si>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</si>
  <si>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</si>
  <si>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</si>
  <si>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</si>
  <si>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</si>
  <si>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</si>
  <si>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</si>
  <si>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</si>
  <si>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</si>
  <si>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</si>
  <si>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</si>
  <si>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</si>
  <si>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</si>
  <si>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</si>
  <si>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</si>
  <si>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</si>
  <si>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</si>
  <si>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</si>
  <si>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</si>
  <si>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</si>
  <si>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</si>
  <si>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</si>
  <si>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</si>
  <si>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</si>
  <si>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</si>
  <si>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</si>
  <si>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</si>
  <si>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</si>
  <si>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</si>
  <si>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</si>
  <si>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</si>
  <si>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</si>
  <si>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</si>
  <si>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</si>
  <si>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</si>
  <si>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</si>
  <si>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</si>
  <si>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</si>
  <si>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</si>
  <si>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</si>
  <si>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</si>
  <si>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</si>
  <si>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</si>
  <si>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</si>
  <si>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</si>
  <si>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</si>
  <si>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</si>
  <si>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</si>
  <si>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</si>
  <si>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</si>
  <si>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</si>
  <si>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</si>
  <si>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</si>
  <si>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</si>
  <si>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</si>
  <si>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</si>
  <si>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</si>
  <si>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</si>
  <si>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</si>
  <si>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</si>
  <si>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</si>
  <si>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</si>
  <si>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</si>
  <si>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</si>
  <si>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</si>
  <si>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</si>
  <si>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</si>
  <si>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</si>
  <si>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</si>
  <si>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</si>
  <si>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</si>
  <si>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</si>
  <si>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</si>
  <si>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</si>
  <si>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</si>
  <si>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</si>
  <si>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</si>
  <si>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</si>
  <si>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</si>
  <si>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</si>
  <si>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</si>
  <si>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</si>
  <si>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</si>
  <si>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</si>
  <si>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</si>
  <si>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</si>
  <si>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</si>
  <si>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</si>
  <si>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</si>
  <si>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</si>
  <si>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</si>
  <si>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</si>
  <si>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</si>
  <si>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</si>
  <si>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</si>
  <si>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</si>
  <si>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</si>
  <si>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</si>
  <si>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</si>
  <si>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</si>
  <si>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</si>
  <si>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</si>
  <si>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</si>
  <si>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</si>
  <si>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</si>
  <si>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</si>
  <si>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</si>
  <si>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</si>
  <si>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</si>
  <si>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</si>
  <si>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</si>
  <si>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</si>
  <si>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</si>
  <si>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</si>
  <si>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</si>
  <si>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</si>
  <si>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</si>
  <si>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</si>
  <si>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</si>
  <si>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</si>
  <si>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</si>
  <si>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</si>
  <si>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</si>
  <si>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</si>
  <si>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</si>
  <si>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</si>
  <si>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</si>
  <si>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</si>
  <si>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</si>
  <si>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</si>
  <si>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</si>
  <si>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</si>
  <si>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</si>
  <si>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</si>
  <si>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</si>
  <si>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</si>
  <si>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</si>
  <si>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</si>
  <si>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</si>
  <si>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</si>
  <si>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</si>
  <si>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</si>
  <si>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</si>
  <si>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</si>
  <si>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</si>
  <si>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9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</si>
  <si>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10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</si>
  <si>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</si>
  <si>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</si>
  <si>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</si>
  <si>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кв.6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</si>
</sst>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183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38"/>
      <c r="E3" s="139"/>
      <c r="F3" s="140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29"/>
      <c r="E4" s="130"/>
      <c r="F4" s="131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32"/>
      <c r="E5" s="133"/>
      <c r="F5" s="134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35"/>
      <c r="E6" s="136"/>
      <c r="F6" s="137"/>
      <c r="G6" s="35">
        <v>43100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39" t="s">
        <v>0</v>
      </c>
      <c r="B8" s="38" t="s">
        <v>1</v>
      </c>
      <c r="C8" s="40" t="s">
        <v>2</v>
      </c>
      <c r="D8" s="141" t="s">
        <v>3</v>
      </c>
      <c r="E8" s="142"/>
      <c r="F8" s="143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9" t="s">
        <v>15</v>
      </c>
      <c r="E9" s="139"/>
      <c r="F9" s="16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9" t="s">
        <v>18</v>
      </c>
      <c r="E10" s="139"/>
      <c r="F10" s="160"/>
      <c r="G10" s="62">
        <v>-51353.43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9" t="s">
        <v>20</v>
      </c>
      <c r="E11" s="139"/>
      <c r="F11" s="160"/>
      <c r="G11" s="87">
        <v>19717.82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4" t="s">
        <v>23</v>
      </c>
      <c r="E12" s="165"/>
      <c r="F12" s="166"/>
      <c r="G12" s="88">
        <f>G13+G14+G20+G21+G22+G23+G31</f>
        <v>177375.74999999997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4">
        <v>29373.6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89">
        <v>13255.56</v>
      </c>
      <c r="H14" s="5"/>
    </row>
    <row r="15" spans="1:8" ht="26.25" customHeight="1" thickBot="1">
      <c r="A15" s="4"/>
      <c r="B15" s="6"/>
      <c r="C15" s="3" t="s">
        <v>16</v>
      </c>
      <c r="D15" s="121" t="s">
        <v>155</v>
      </c>
      <c r="E15" s="122"/>
      <c r="F15" s="126"/>
      <c r="G15" s="90">
        <f>13960.94+G32</f>
        <v>19612.5</v>
      </c>
      <c r="H15" s="5"/>
    </row>
    <row r="16" spans="1:8" ht="13.5" customHeight="1" thickBot="1">
      <c r="A16" s="4"/>
      <c r="B16" s="6"/>
      <c r="C16" s="3" t="s">
        <v>16</v>
      </c>
      <c r="D16" s="121" t="s">
        <v>156</v>
      </c>
      <c r="E16" s="122"/>
      <c r="F16" s="126"/>
      <c r="G16" s="91">
        <v>1795.81</v>
      </c>
      <c r="H16" s="48"/>
    </row>
    <row r="17" spans="1:8" ht="13.5" customHeight="1" thickBot="1">
      <c r="A17" s="4"/>
      <c r="B17" s="6"/>
      <c r="C17" s="3" t="s">
        <v>16</v>
      </c>
      <c r="D17" s="121" t="s">
        <v>157</v>
      </c>
      <c r="E17" s="122"/>
      <c r="F17" s="126"/>
      <c r="G17" s="64">
        <v>19007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-51353.43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2">
        <f>G18+G15-G17</f>
        <v>-50747.93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8" t="s">
        <v>32</v>
      </c>
      <c r="E20" s="169"/>
      <c r="F20" s="170"/>
      <c r="G20" s="64">
        <f>23959.56</f>
        <v>23959.56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9" t="s">
        <v>150</v>
      </c>
      <c r="E21" s="139"/>
      <c r="F21" s="160"/>
      <c r="G21" s="63">
        <v>20225.64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9" t="s">
        <v>151</v>
      </c>
      <c r="E22" s="139"/>
      <c r="F22" s="160"/>
      <c r="G22" s="63">
        <v>5103.12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1" t="s">
        <v>152</v>
      </c>
      <c r="E23" s="162"/>
      <c r="F23" s="163"/>
      <c r="G23" s="63">
        <v>39642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9" t="s">
        <v>35</v>
      </c>
      <c r="E24" s="139"/>
      <c r="F24" s="160"/>
      <c r="G24" s="85">
        <f>G25+G26+G27+G28+G29+G30</f>
        <v>176304.40000000002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4" t="s">
        <v>38</v>
      </c>
      <c r="E25" s="165"/>
      <c r="F25" s="166"/>
      <c r="G25" s="81">
        <v>132450.1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/>
      <c r="E29" s="122"/>
      <c r="F29" s="126"/>
      <c r="G29" s="109"/>
      <c r="H29" s="82"/>
      <c r="I29" s="78"/>
    </row>
    <row r="30" spans="1:9" ht="13.5" customHeight="1" thickBot="1">
      <c r="A30" s="4"/>
      <c r="B30" s="13"/>
      <c r="C30" s="3"/>
      <c r="D30" s="121" t="s">
        <v>172</v>
      </c>
      <c r="E30" s="122"/>
      <c r="F30" s="167"/>
      <c r="G30" s="110">
        <v>43854.3</v>
      </c>
      <c r="H30" s="83"/>
      <c r="I30" s="78"/>
    </row>
    <row r="31" spans="1:9" ht="13.5" customHeight="1" thickBot="1">
      <c r="A31" s="4"/>
      <c r="B31" s="13"/>
      <c r="C31" s="3"/>
      <c r="D31" s="121" t="s">
        <v>173</v>
      </c>
      <c r="E31" s="122"/>
      <c r="F31" s="122"/>
      <c r="G31" s="110">
        <v>45816.27</v>
      </c>
      <c r="H31" s="83"/>
      <c r="I31" s="78"/>
    </row>
    <row r="32" spans="1:10" ht="13.5" customHeight="1" thickBot="1">
      <c r="A32" s="4"/>
      <c r="B32" s="13"/>
      <c r="C32" s="3"/>
      <c r="D32" s="121" t="s">
        <v>186</v>
      </c>
      <c r="E32" s="122"/>
      <c r="F32" s="122"/>
      <c r="G32" s="110">
        <v>5651.56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21" t="s">
        <v>175</v>
      </c>
      <c r="E33" s="122"/>
      <c r="F33" s="122"/>
      <c r="G33" s="84">
        <v>29756.07</v>
      </c>
      <c r="H33" s="83"/>
      <c r="I33" s="78"/>
    </row>
    <row r="34" spans="1:9" ht="13.5" customHeight="1" thickBot="1">
      <c r="A34" s="4"/>
      <c r="B34" s="13"/>
      <c r="C34" s="3"/>
      <c r="D34" s="121" t="s">
        <v>174</v>
      </c>
      <c r="E34" s="122"/>
      <c r="F34" s="122"/>
      <c r="G34" s="111">
        <f>G33+G30-G31</f>
        <v>27794.1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1" t="s">
        <v>51</v>
      </c>
      <c r="E35" s="122"/>
      <c r="F35" s="126"/>
      <c r="G35" s="65">
        <f>G24+G10</f>
        <v>124950.97000000003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2">
        <f>G19</f>
        <v>-50747.93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1" t="s">
        <v>57</v>
      </c>
      <c r="E38" s="122"/>
      <c r="F38" s="126"/>
      <c r="G38" s="86">
        <f>G11+G12-G24+G34</f>
        <v>48583.26999999995</v>
      </c>
      <c r="H38" s="48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19007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4.72</v>
      </c>
      <c r="F42" s="79" t="s">
        <v>135</v>
      </c>
      <c r="G42" s="59">
        <v>3810334293</v>
      </c>
      <c r="H42" s="60">
        <f>G13</f>
        <v>29373.6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23959.56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20225.64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5103.12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39642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4"/>
      <c r="G47" s="126"/>
      <c r="H47" s="60">
        <f>SUM(H41:H46)</f>
        <v>137310.91999999998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3" t="s">
        <v>140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7" t="s">
        <v>57</v>
      </c>
      <c r="E59" s="158"/>
      <c r="F59" s="56">
        <f>D66+E66+F66+G66+H66</f>
        <v>31344.71000000001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187.75993506810525</v>
      </c>
      <c r="E63" s="75">
        <f>E64/140.38</f>
        <v>412.0829177945576</v>
      </c>
      <c r="F63" s="75">
        <f>F64/14.34</f>
        <v>967.808228730823</v>
      </c>
      <c r="G63" s="76">
        <f>G64/22.34</f>
        <v>1312.4279319606087</v>
      </c>
      <c r="H63" s="77">
        <f>H64/0.99</f>
        <v>1005.1515151515151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307670.94</v>
      </c>
      <c r="E64" s="64">
        <v>57848.2</v>
      </c>
      <c r="F64" s="64">
        <v>13878.37</v>
      </c>
      <c r="G64" s="71">
        <v>29319.64</v>
      </c>
      <c r="H64" s="67">
        <v>995.1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299461.74</v>
      </c>
      <c r="E65" s="64">
        <v>43191.06</v>
      </c>
      <c r="F65" s="64">
        <v>9763.53</v>
      </c>
      <c r="G65" s="68">
        <v>25057.46</v>
      </c>
      <c r="H65" s="68">
        <v>893.75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8209.200000000012</v>
      </c>
      <c r="E66" s="75">
        <f>E64-E65</f>
        <v>14657.14</v>
      </c>
      <c r="F66" s="75">
        <f>F64-F65</f>
        <v>4114.84</v>
      </c>
      <c r="G66" s="77">
        <f>G64-G65</f>
        <v>4262.18</v>
      </c>
      <c r="H66" s="77">
        <f>H64-H65</f>
        <v>101.35000000000002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307670.94</v>
      </c>
      <c r="E67" s="69">
        <v>61347.91</v>
      </c>
      <c r="F67" s="69">
        <v>13989.28</v>
      </c>
      <c r="G67" s="70">
        <v>29941.8</v>
      </c>
      <c r="H67" s="70">
        <v>995.1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3499.7100000000064</v>
      </c>
      <c r="F68" s="43">
        <f>F67-F64</f>
        <v>110.90999999999985</v>
      </c>
      <c r="G68" s="43">
        <f>G67-G64</f>
        <v>622.1599999999999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144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144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101" t="s">
        <v>102</v>
      </c>
      <c r="B73" s="101" t="s">
        <v>66</v>
      </c>
      <c r="C73" s="102" t="s">
        <v>67</v>
      </c>
      <c r="D73" s="101" t="s">
        <v>66</v>
      </c>
      <c r="E73" s="154" t="s">
        <v>182</v>
      </c>
      <c r="F73" s="155"/>
      <c r="G73" s="156"/>
      <c r="H73" s="103">
        <v>9</v>
      </c>
    </row>
    <row r="74" spans="1:8" ht="45" customHeight="1" thickBot="1">
      <c r="A74" s="101" t="s">
        <v>103</v>
      </c>
      <c r="B74" s="101" t="s">
        <v>69</v>
      </c>
      <c r="C74" s="102" t="s">
        <v>67</v>
      </c>
      <c r="D74" s="101" t="s">
        <v>69</v>
      </c>
      <c r="E74" s="154"/>
      <c r="F74" s="155"/>
      <c r="G74" s="156"/>
      <c r="H74" s="103">
        <v>9</v>
      </c>
    </row>
    <row r="75" spans="1:8" ht="66.75" customHeight="1" thickBot="1">
      <c r="A75" s="101" t="s">
        <v>104</v>
      </c>
      <c r="B75" s="101" t="s">
        <v>71</v>
      </c>
      <c r="C75" s="102" t="s">
        <v>105</v>
      </c>
      <c r="D75" s="101" t="s">
        <v>71</v>
      </c>
      <c r="E75" s="154"/>
      <c r="F75" s="155"/>
      <c r="G75" s="156"/>
      <c r="H75" s="103">
        <v>0</v>
      </c>
    </row>
    <row r="76" spans="1:8" ht="46.5" customHeight="1" thickBot="1">
      <c r="A76" s="101" t="s">
        <v>106</v>
      </c>
      <c r="B76" s="101" t="s">
        <v>73</v>
      </c>
      <c r="C76" s="102" t="s">
        <v>16</v>
      </c>
      <c r="D76" s="101" t="s">
        <v>73</v>
      </c>
      <c r="E76" s="175"/>
      <c r="F76" s="176"/>
      <c r="G76" s="177"/>
      <c r="H76" s="103">
        <f>D68+E68+F68+G68+H68</f>
        <v>4232.780000000006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78" t="s">
        <v>187</v>
      </c>
      <c r="F78" s="179"/>
      <c r="G78" s="180"/>
      <c r="H78" s="106">
        <v>1</v>
      </c>
    </row>
    <row r="79" spans="1:8" ht="39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81"/>
      <c r="F79" s="182"/>
      <c r="G79" s="183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72" t="s">
        <v>165</v>
      </c>
      <c r="F80" s="173"/>
      <c r="G80" s="173"/>
      <c r="H80" s="174"/>
    </row>
    <row r="81" ht="12.75">
      <c r="A81" s="1"/>
    </row>
    <row r="82" ht="12.75">
      <c r="A82" s="1"/>
    </row>
    <row r="83" spans="1:8" ht="38.25" customHeight="1">
      <c r="A83" s="171" t="s">
        <v>170</v>
      </c>
      <c r="B83" s="171"/>
      <c r="C83" s="171"/>
      <c r="D83" s="171"/>
      <c r="E83" s="171"/>
      <c r="F83" s="171"/>
      <c r="G83" s="171"/>
      <c r="H83" s="17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3" spans="1:2" ht="15">
      <c r="A93" s="112" t="s">
        <v>176</v>
      </c>
      <c r="B93" s="112"/>
    </row>
    <row r="94" spans="1:5" ht="48">
      <c r="A94" s="95" t="s">
        <v>177</v>
      </c>
      <c r="B94" s="96" t="s">
        <v>184</v>
      </c>
      <c r="C94" s="97" t="s">
        <v>178</v>
      </c>
      <c r="D94" s="98" t="s">
        <v>179</v>
      </c>
      <c r="E94" s="99" t="s">
        <v>185</v>
      </c>
    </row>
    <row r="95" spans="1:5" ht="22.5">
      <c r="A95" s="92" t="s">
        <v>180</v>
      </c>
      <c r="B95" s="94">
        <v>145.84</v>
      </c>
      <c r="C95" s="93">
        <v>4354.56</v>
      </c>
      <c r="D95" s="94">
        <v>4518.94</v>
      </c>
      <c r="E95" s="100">
        <f>B95+D95</f>
        <v>4664.78</v>
      </c>
    </row>
    <row r="96" spans="1:5" ht="22.5">
      <c r="A96" s="92" t="s">
        <v>181</v>
      </c>
      <c r="B96" s="94">
        <v>132.62</v>
      </c>
      <c r="C96" s="93">
        <v>4449.68</v>
      </c>
      <c r="D96" s="94">
        <v>4862.66</v>
      </c>
      <c r="E96" s="100">
        <f>B96+D96</f>
        <v>4995.28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  <rowBreaks count="2" manualBreakCount="2">
    <brk id="63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2018-03-14T03:53:08Z</dcterms:modified>
  <cp:category/>
  <cp:version/>
  <cp:contentType/>
  <cp:contentStatus/>
</cp:coreProperties>
</file>