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<sst xmlns="http://schemas.openxmlformats.org/spreadsheetml/2006/main" count="155" uniqueCount="96">
  <si>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</si>
  <si>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</si>
  <si>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</si>
  <si>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</si>
  <si>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</si>
  <si>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</si>
  <si>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</si>
  <si>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</si>
  <si>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</si>
  <si>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</si>
  <si>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</si>
  <si>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</si>
  <si>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</si>
  <si>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</si>
  <si>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</si>
  <si>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</si>
  <si>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</si>
  <si>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</si>
  <si>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</si>
  <si>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</si>
  <si>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</si>
  <si>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</si>
  <si>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</si>
  <si>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</si>
  <si>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</si>
  <si>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</si>
  <si>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</si>
  <si>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</si>
  <si>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</si>
  <si>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</si>
  <si>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</si>
  <si>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</si>
  <si>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</si>
  <si>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</si>
  <si>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</si>
  <si>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</si>
  <si>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</si>
  <si>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</si>
  <si>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</si>
  <si>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</si>
  <si>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</si>
  <si>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</si>
  <si>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</si>
  <si>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</si>
  <si>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</si>
  <si>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</si>
  <si>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</si>
  <si>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Итого:</t>
  </si>
  <si>
    <t>Сумма, необходимая для дополнительного сбора:</t>
  </si>
  <si>
    <t>участок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</si>
  <si>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</si>
  <si>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</si>
  <si>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</si>
  <si>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</si>
  <si>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</si>
  <si>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</si>
  <si>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</si>
  <si>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</si>
  <si>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</si>
  <si>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</si>
  <si>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</si>
  <si>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Очистка козырьков от мусора</t>
  </si>
  <si>
    <t>Выполненные работы по статье "ремонт жилья"</t>
  </si>
  <si>
    <t>Очистка козырька от снега</t>
  </si>
  <si>
    <t>Очистка козырька от  мусора</t>
  </si>
  <si>
    <t>4 шт.</t>
  </si>
  <si>
    <t>Планируемые работы по статье "ремонт жилья"</t>
  </si>
  <si>
    <t>СОВЕТСКАЯ</t>
  </si>
  <si>
    <t>2 блока</t>
  </si>
  <si>
    <t>1360,4+1200,9</t>
  </si>
  <si>
    <t>1401,4+1243,2</t>
  </si>
  <si>
    <t>Советская</t>
  </si>
  <si>
    <t>1 бл</t>
  </si>
  <si>
    <t>Установка тамбурной двери (1 подъезд), пружины, ручки, навесы</t>
  </si>
  <si>
    <t>2,3 м2/1/2/2</t>
  </si>
  <si>
    <t>2 бл</t>
  </si>
  <si>
    <t>Заделка окон приямков</t>
  </si>
  <si>
    <t>1,89 м2</t>
  </si>
  <si>
    <t>Очистка подвала от бытового мусора</t>
  </si>
  <si>
    <t>9 м2</t>
  </si>
  <si>
    <t>Смена шифера отдельными местами</t>
  </si>
  <si>
    <t>1,75 м2/ 1 лт</t>
  </si>
  <si>
    <t>31,33 м2</t>
  </si>
  <si>
    <t>Устройство козырьков</t>
  </si>
  <si>
    <t>13,6 м2</t>
  </si>
  <si>
    <t>Дезинфекция СЭС</t>
  </si>
  <si>
    <t>250 м2</t>
  </si>
  <si>
    <t>Умнова Татьяна Владимировна 89501217254</t>
  </si>
  <si>
    <t>Ремонт подъезда № 2</t>
  </si>
  <si>
    <t xml:space="preserve">Советская </t>
  </si>
  <si>
    <t>с 37-48</t>
  </si>
  <si>
    <t>жильцы 89501166081, 89149435685</t>
  </si>
  <si>
    <t>Прочистка вентиляционной шахты</t>
  </si>
  <si>
    <t>октябрь</t>
  </si>
  <si>
    <t>Текущий ремонт подъезда, установка новых подъездных рам, дверей входных и подвальных</t>
  </si>
  <si>
    <t>№ 50  по ул. Советская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</si>
</sst>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9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6" xfId="0" applyNumberFormat="1" applyFont="1" applyBorder="1" applyAlignment="1">
      <alignment/>
    </xf>
    <xf numFmtId="0" fontId="17" fillId="0" borderId="6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2" fontId="16" fillId="0" borderId="1" xfId="0" applyNumberFormat="1" applyFont="1" applyBorder="1" applyAlignment="1">
      <alignment wrapText="1"/>
    </xf>
    <xf numFmtId="0" fontId="18" fillId="0" borderId="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workbookViewId="0" topLeftCell="A1">
      <selection activeCell="F7" sqref="F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2" t="s">
        <v>0</v>
      </c>
      <c r="B1" s="102"/>
      <c r="C1" s="102"/>
      <c r="D1" s="102"/>
      <c r="E1" s="102"/>
      <c r="F1" s="102"/>
      <c r="G1" s="102"/>
      <c r="H1" s="102"/>
      <c r="I1" s="1"/>
      <c r="J1" s="1"/>
      <c r="K1" s="1"/>
      <c r="L1" s="1"/>
      <c r="M1" s="1"/>
    </row>
    <row r="2" spans="1:13" ht="21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3"/>
      <c r="J2" s="3"/>
      <c r="K2" s="3"/>
      <c r="L2" s="3"/>
      <c r="M2" s="3"/>
    </row>
    <row r="3" spans="1:13" ht="21.75" customHeight="1">
      <c r="A3" s="103" t="s">
        <v>2</v>
      </c>
      <c r="B3" s="103"/>
      <c r="C3" s="103"/>
      <c r="D3" s="103"/>
      <c r="E3" s="103"/>
      <c r="F3" s="103"/>
      <c r="G3" s="103"/>
      <c r="H3" s="103"/>
      <c r="I3" s="3"/>
      <c r="J3" s="3"/>
      <c r="K3" s="3"/>
      <c r="L3" s="3"/>
      <c r="M3" s="3"/>
    </row>
    <row r="4" spans="1:13" ht="18.75" customHeight="1">
      <c r="A4" s="103" t="s">
        <v>95</v>
      </c>
      <c r="B4" s="103"/>
      <c r="C4" s="103"/>
      <c r="D4" s="103"/>
      <c r="E4" s="103"/>
      <c r="F4" s="103"/>
      <c r="G4" s="103"/>
      <c r="H4" s="103"/>
      <c r="I4" s="3"/>
      <c r="J4" s="3"/>
      <c r="K4" s="3"/>
      <c r="L4" s="3"/>
      <c r="M4" s="3"/>
    </row>
    <row r="5" spans="1:13" ht="23.25" customHeight="1">
      <c r="A5" s="105" t="s">
        <v>3</v>
      </c>
      <c r="B5" s="105"/>
      <c r="C5" s="105"/>
      <c r="D5" s="105"/>
      <c r="E5" s="105"/>
      <c r="F5" s="105"/>
      <c r="G5" s="105"/>
      <c r="H5" s="105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36" customHeight="1">
      <c r="A7" s="10"/>
      <c r="B7" s="54" t="s">
        <v>67</v>
      </c>
      <c r="C7" s="11">
        <v>50</v>
      </c>
      <c r="D7" s="12" t="s">
        <v>68</v>
      </c>
    </row>
    <row r="8" spans="2:4" ht="36" customHeight="1">
      <c r="B8" s="13" t="s">
        <v>4</v>
      </c>
      <c r="C8" s="95" t="s">
        <v>69</v>
      </c>
      <c r="D8" s="14" t="s">
        <v>5</v>
      </c>
    </row>
    <row r="9" spans="2:4" ht="36" customHeight="1">
      <c r="B9" s="13" t="s">
        <v>6</v>
      </c>
      <c r="C9" s="95" t="s">
        <v>70</v>
      </c>
      <c r="D9" s="14" t="s">
        <v>5</v>
      </c>
    </row>
    <row r="10" spans="2:3" ht="12.75">
      <c r="B10" s="5"/>
      <c r="C10" s="2"/>
    </row>
    <row r="11" spans="1:3" ht="15.75">
      <c r="A11" s="15" t="s">
        <v>7</v>
      </c>
      <c r="B11" s="16"/>
      <c r="C11" s="17"/>
    </row>
    <row r="12" spans="1:8" s="6" customFormat="1" ht="48.75" customHeight="1">
      <c r="A12" s="18"/>
      <c r="B12" s="19" t="s">
        <v>8</v>
      </c>
      <c r="C12" s="20" t="s">
        <v>9</v>
      </c>
      <c r="D12" s="106" t="s">
        <v>10</v>
      </c>
      <c r="E12" s="107"/>
      <c r="F12" s="21" t="s">
        <v>11</v>
      </c>
      <c r="G12" s="20" t="s">
        <v>12</v>
      </c>
      <c r="H12" s="20" t="s">
        <v>13</v>
      </c>
    </row>
    <row r="13" spans="1:8" ht="38.25" customHeight="1">
      <c r="A13" s="22"/>
      <c r="B13" s="23" t="s">
        <v>14</v>
      </c>
      <c r="C13" s="24" t="s">
        <v>15</v>
      </c>
      <c r="D13" s="108">
        <v>44222.65</v>
      </c>
      <c r="E13" s="109"/>
      <c r="F13" s="25">
        <f>39488.48+3728.92</f>
        <v>43217.4</v>
      </c>
      <c r="G13" s="12">
        <f>D13-F13</f>
        <v>1005.25</v>
      </c>
      <c r="H13" s="12"/>
    </row>
    <row r="14" spans="1:8" ht="18" customHeight="1">
      <c r="A14" s="22"/>
      <c r="B14" s="23" t="s">
        <v>16</v>
      </c>
      <c r="C14" s="24" t="s">
        <v>15</v>
      </c>
      <c r="D14" s="108">
        <v>62595.03</v>
      </c>
      <c r="E14" s="109"/>
      <c r="F14" s="25">
        <f>53793.56+5276.41</f>
        <v>59069.97</v>
      </c>
      <c r="G14" s="12">
        <f>D14-F14</f>
        <v>3525.0599999999977</v>
      </c>
      <c r="H14" s="12"/>
    </row>
    <row r="15" spans="1:6" s="30" customFormat="1" ht="15.75">
      <c r="A15" s="26" t="s">
        <v>17</v>
      </c>
      <c r="B15" s="27"/>
      <c r="C15" s="28"/>
      <c r="D15" s="29"/>
      <c r="E15" s="29"/>
      <c r="F15" s="29"/>
    </row>
    <row r="16" spans="1:8" s="6" customFormat="1" ht="62.25" customHeight="1">
      <c r="A16" s="31"/>
      <c r="B16" s="32" t="s">
        <v>18</v>
      </c>
      <c r="C16" s="19" t="s">
        <v>9</v>
      </c>
      <c r="D16" s="19" t="s">
        <v>19</v>
      </c>
      <c r="E16" s="19" t="s">
        <v>20</v>
      </c>
      <c r="F16" s="19" t="s">
        <v>21</v>
      </c>
      <c r="G16" s="19" t="s">
        <v>22</v>
      </c>
      <c r="H16" s="19" t="s">
        <v>23</v>
      </c>
    </row>
    <row r="17" spans="1:8" ht="37.5" customHeight="1">
      <c r="A17" s="33"/>
      <c r="B17" s="34" t="s">
        <v>14</v>
      </c>
      <c r="C17" s="24" t="s">
        <v>15</v>
      </c>
      <c r="D17" s="35">
        <f>D13</f>
        <v>44222.65</v>
      </c>
      <c r="E17" s="35">
        <f>D17</f>
        <v>44222.65</v>
      </c>
      <c r="F17" s="35">
        <f>F13</f>
        <v>43217.4</v>
      </c>
      <c r="G17" s="23" t="s">
        <v>24</v>
      </c>
      <c r="H17" s="12">
        <f>D17-F17</f>
        <v>1005.25</v>
      </c>
    </row>
    <row r="18" spans="1:8" ht="25.5">
      <c r="A18" s="33"/>
      <c r="B18" s="34" t="s">
        <v>25</v>
      </c>
      <c r="C18" s="24" t="s">
        <v>15</v>
      </c>
      <c r="D18" s="35">
        <v>68179.39</v>
      </c>
      <c r="E18" s="35">
        <f>D18</f>
        <v>68179.39</v>
      </c>
      <c r="F18" s="35">
        <f>58068.55+5747.1</f>
        <v>63815.65</v>
      </c>
      <c r="G18" s="23" t="s">
        <v>24</v>
      </c>
      <c r="H18" s="12">
        <f>D18-F18</f>
        <v>4363.739999999998</v>
      </c>
    </row>
    <row r="19" spans="1:8" ht="25.5">
      <c r="A19" s="33"/>
      <c r="B19" s="34" t="s">
        <v>26</v>
      </c>
      <c r="C19" s="24" t="s">
        <v>15</v>
      </c>
      <c r="D19" s="35">
        <v>127247.53</v>
      </c>
      <c r="E19" s="35">
        <f>D19</f>
        <v>127247.53</v>
      </c>
      <c r="F19" s="35">
        <f>108957.61+10726.32</f>
        <v>119683.93</v>
      </c>
      <c r="G19" s="23" t="s">
        <v>24</v>
      </c>
      <c r="H19" s="12">
        <f>D19-F19</f>
        <v>7563.600000000006</v>
      </c>
    </row>
    <row r="20" spans="1:8" ht="25.5">
      <c r="A20" s="33"/>
      <c r="B20" s="34" t="s">
        <v>27</v>
      </c>
      <c r="C20" s="24" t="s">
        <v>15</v>
      </c>
      <c r="D20" s="35">
        <v>20277.09</v>
      </c>
      <c r="E20" s="35">
        <f>D20</f>
        <v>20277.09</v>
      </c>
      <c r="F20" s="35">
        <f>17222.08+1709.38</f>
        <v>18931.460000000003</v>
      </c>
      <c r="G20" s="23" t="s">
        <v>24</v>
      </c>
      <c r="H20" s="12">
        <f>D20-F20</f>
        <v>1345.6299999999974</v>
      </c>
    </row>
    <row r="21" spans="1:8" ht="25.5">
      <c r="A21" s="33"/>
      <c r="B21" s="34" t="s">
        <v>28</v>
      </c>
      <c r="C21" s="24" t="s">
        <v>15</v>
      </c>
      <c r="D21" s="35">
        <v>59363.17</v>
      </c>
      <c r="E21" s="35">
        <f>D21</f>
        <v>59363.17</v>
      </c>
      <c r="F21" s="35">
        <f>49939.59+5003.9</f>
        <v>54943.49</v>
      </c>
      <c r="G21" s="23" t="s">
        <v>24</v>
      </c>
      <c r="H21" s="12">
        <f>D21-F21</f>
        <v>4419.68</v>
      </c>
    </row>
    <row r="22" spans="1:7" s="30" customFormat="1" ht="15.75">
      <c r="A22" s="26" t="s">
        <v>29</v>
      </c>
      <c r="B22" s="27"/>
      <c r="C22" s="28"/>
      <c r="D22" s="29"/>
      <c r="E22" s="29"/>
      <c r="F22" s="29"/>
      <c r="G22" s="29"/>
    </row>
    <row r="23" spans="2:8" ht="25.5">
      <c r="B23" s="13"/>
      <c r="C23" s="36" t="s">
        <v>9</v>
      </c>
      <c r="D23" s="35" t="s">
        <v>30</v>
      </c>
      <c r="E23" s="35"/>
      <c r="F23" s="35" t="s">
        <v>31</v>
      </c>
      <c r="G23" s="35" t="s">
        <v>32</v>
      </c>
      <c r="H23" s="12"/>
    </row>
    <row r="24" spans="1:11" ht="12.75">
      <c r="A24" s="22"/>
      <c r="B24" s="37" t="s">
        <v>16</v>
      </c>
      <c r="C24" s="38" t="s">
        <v>15</v>
      </c>
      <c r="D24" s="39">
        <f>D14</f>
        <v>62595.03</v>
      </c>
      <c r="E24" s="39"/>
      <c r="F24" s="40">
        <f>H59</f>
        <v>0</v>
      </c>
      <c r="G24" s="39">
        <f>D24-F24</f>
        <v>62595.03</v>
      </c>
      <c r="H24" s="41"/>
      <c r="I24" s="42"/>
      <c r="J24" s="42"/>
      <c r="K24" s="42"/>
    </row>
    <row r="25" spans="1:8" ht="12.75">
      <c r="A25" s="22"/>
      <c r="B25" s="23" t="s">
        <v>33</v>
      </c>
      <c r="C25" s="24" t="s">
        <v>15</v>
      </c>
      <c r="D25" s="35"/>
      <c r="E25" s="35"/>
      <c r="F25" s="35"/>
      <c r="G25" s="14">
        <f>H29</f>
        <v>38290.130000000005</v>
      </c>
      <c r="H25" s="12"/>
    </row>
    <row r="26" spans="1:9" ht="12.75">
      <c r="A26" s="22"/>
      <c r="B26" s="43"/>
      <c r="C26" s="18"/>
      <c r="D26" s="22"/>
      <c r="E26" s="22"/>
      <c r="F26" s="22"/>
      <c r="G26" s="44"/>
      <c r="H26" s="45"/>
      <c r="I26" s="45"/>
    </row>
    <row r="27" spans="1:9" ht="56.2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47">
        <f>G24-G14-G13-G42</f>
        <v>502.81000000000495</v>
      </c>
      <c r="I27" s="43"/>
    </row>
    <row r="28" spans="1:9" ht="45.75" customHeight="1">
      <c r="A28" s="22"/>
      <c r="B28" s="46" t="s">
        <v>35</v>
      </c>
      <c r="C28" s="24" t="s">
        <v>15</v>
      </c>
      <c r="D28" s="35"/>
      <c r="E28" s="35"/>
      <c r="F28" s="47"/>
      <c r="G28" s="47"/>
      <c r="H28" s="14">
        <v>37787.32</v>
      </c>
      <c r="I28" s="43"/>
    </row>
    <row r="29" spans="1:9" ht="40.5" customHeight="1">
      <c r="A29" s="22"/>
      <c r="B29" s="46" t="s">
        <v>36</v>
      </c>
      <c r="C29" s="24" t="s">
        <v>15</v>
      </c>
      <c r="D29" s="35"/>
      <c r="E29" s="35"/>
      <c r="F29" s="47"/>
      <c r="G29" s="35"/>
      <c r="H29" s="14">
        <f>H27+H28</f>
        <v>38290.130000000005</v>
      </c>
      <c r="I29" s="43"/>
    </row>
    <row r="30" spans="1:13" ht="18" customHeight="1">
      <c r="A30" s="110" t="s">
        <v>62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25.5" customHeight="1">
      <c r="A31" s="70" t="s">
        <v>49</v>
      </c>
      <c r="B31" s="68" t="s">
        <v>39</v>
      </c>
      <c r="C31" s="68" t="s">
        <v>40</v>
      </c>
      <c r="D31" s="68" t="s">
        <v>50</v>
      </c>
      <c r="E31" s="68" t="s">
        <v>51</v>
      </c>
      <c r="F31" s="69" t="s">
        <v>52</v>
      </c>
      <c r="G31" s="70" t="s">
        <v>53</v>
      </c>
      <c r="H31" s="68" t="s">
        <v>54</v>
      </c>
      <c r="I31" s="68" t="s">
        <v>55</v>
      </c>
      <c r="J31" s="68" t="s">
        <v>56</v>
      </c>
      <c r="K31" s="68" t="s">
        <v>57</v>
      </c>
      <c r="L31" s="71" t="s">
        <v>58</v>
      </c>
      <c r="M31" s="72" t="s">
        <v>59</v>
      </c>
    </row>
    <row r="32" spans="1:13" ht="42.75" customHeight="1">
      <c r="A32" s="75" t="s">
        <v>46</v>
      </c>
      <c r="B32" s="73" t="s">
        <v>71</v>
      </c>
      <c r="C32" s="74">
        <v>50</v>
      </c>
      <c r="D32" s="74" t="s">
        <v>72</v>
      </c>
      <c r="E32" s="85" t="s">
        <v>73</v>
      </c>
      <c r="F32" s="73" t="s">
        <v>74</v>
      </c>
      <c r="G32" s="84">
        <v>6575.15</v>
      </c>
      <c r="H32" s="75">
        <v>867</v>
      </c>
      <c r="I32" s="75"/>
      <c r="J32" s="76">
        <v>41670</v>
      </c>
      <c r="K32" s="77" t="s">
        <v>60</v>
      </c>
      <c r="L32" s="78">
        <v>41670</v>
      </c>
      <c r="M32" s="79"/>
    </row>
    <row r="33" spans="1:13" ht="47.25" customHeight="1">
      <c r="A33" s="75" t="s">
        <v>46</v>
      </c>
      <c r="B33" s="73" t="s">
        <v>71</v>
      </c>
      <c r="C33" s="74">
        <v>50</v>
      </c>
      <c r="D33" s="74" t="s">
        <v>75</v>
      </c>
      <c r="E33" s="85" t="s">
        <v>73</v>
      </c>
      <c r="F33" s="73" t="s">
        <v>74</v>
      </c>
      <c r="G33" s="84">
        <v>6300.75</v>
      </c>
      <c r="H33" s="75">
        <v>783</v>
      </c>
      <c r="I33" s="75"/>
      <c r="J33" s="76">
        <v>41670</v>
      </c>
      <c r="K33" s="77" t="s">
        <v>60</v>
      </c>
      <c r="L33" s="78">
        <v>41670</v>
      </c>
      <c r="M33" s="79"/>
    </row>
    <row r="34" spans="1:13" ht="27" customHeight="1">
      <c r="A34" s="75" t="s">
        <v>46</v>
      </c>
      <c r="B34" s="73" t="s">
        <v>71</v>
      </c>
      <c r="C34" s="74">
        <v>50</v>
      </c>
      <c r="D34" s="74">
        <v>3</v>
      </c>
      <c r="E34" s="85" t="s">
        <v>76</v>
      </c>
      <c r="F34" s="73" t="s">
        <v>77</v>
      </c>
      <c r="G34" s="75">
        <v>469</v>
      </c>
      <c r="H34" s="75">
        <v>147</v>
      </c>
      <c r="I34" s="75"/>
      <c r="J34" s="76">
        <v>41698</v>
      </c>
      <c r="K34" s="77" t="s">
        <v>60</v>
      </c>
      <c r="L34" s="78">
        <v>41698</v>
      </c>
      <c r="M34" s="83"/>
    </row>
    <row r="35" spans="1:13" ht="24.75" customHeight="1">
      <c r="A35" s="75" t="s">
        <v>46</v>
      </c>
      <c r="B35" s="73" t="s">
        <v>71</v>
      </c>
      <c r="C35" s="74">
        <v>50</v>
      </c>
      <c r="D35" s="74">
        <v>3</v>
      </c>
      <c r="E35" s="85" t="s">
        <v>78</v>
      </c>
      <c r="F35" s="73" t="s">
        <v>79</v>
      </c>
      <c r="G35" s="75">
        <v>2757.98</v>
      </c>
      <c r="H35" s="75">
        <v>438</v>
      </c>
      <c r="I35" s="75"/>
      <c r="J35" s="76">
        <v>41729</v>
      </c>
      <c r="K35" s="77" t="s">
        <v>60</v>
      </c>
      <c r="L35" s="78">
        <v>41688</v>
      </c>
      <c r="M35" s="79"/>
    </row>
    <row r="36" spans="1:13" ht="27" customHeight="1">
      <c r="A36" s="80" t="s">
        <v>46</v>
      </c>
      <c r="B36" s="81" t="s">
        <v>71</v>
      </c>
      <c r="C36" s="82">
        <v>50</v>
      </c>
      <c r="D36" s="74"/>
      <c r="E36" s="85" t="s">
        <v>63</v>
      </c>
      <c r="F36" s="82">
        <v>15.4</v>
      </c>
      <c r="G36" s="93">
        <v>852.39</v>
      </c>
      <c r="H36" s="75">
        <v>362.67</v>
      </c>
      <c r="I36" s="75"/>
      <c r="J36" s="76">
        <v>41726</v>
      </c>
      <c r="K36" s="77" t="s">
        <v>60</v>
      </c>
      <c r="L36" s="78">
        <v>41726</v>
      </c>
      <c r="M36" s="79"/>
    </row>
    <row r="37" spans="1:13" ht="24.75" customHeight="1">
      <c r="A37" s="75" t="s">
        <v>46</v>
      </c>
      <c r="B37" s="73" t="s">
        <v>71</v>
      </c>
      <c r="C37" s="74">
        <v>50</v>
      </c>
      <c r="D37" s="74"/>
      <c r="E37" s="85" t="s">
        <v>64</v>
      </c>
      <c r="F37" s="73" t="s">
        <v>65</v>
      </c>
      <c r="G37" s="75">
        <v>647.7</v>
      </c>
      <c r="H37" s="75">
        <v>153.78</v>
      </c>
      <c r="I37" s="75"/>
      <c r="J37" s="76">
        <v>41789</v>
      </c>
      <c r="K37" s="77" t="s">
        <v>60</v>
      </c>
      <c r="L37" s="78">
        <v>41789</v>
      </c>
      <c r="M37" s="79">
        <v>29</v>
      </c>
    </row>
    <row r="38" spans="1:13" ht="22.5" customHeight="1">
      <c r="A38" s="75" t="s">
        <v>46</v>
      </c>
      <c r="B38" s="73" t="s">
        <v>71</v>
      </c>
      <c r="C38" s="74">
        <v>50</v>
      </c>
      <c r="D38" s="74">
        <v>47</v>
      </c>
      <c r="E38" s="85" t="s">
        <v>80</v>
      </c>
      <c r="F38" s="85" t="s">
        <v>81</v>
      </c>
      <c r="G38" s="75">
        <v>800.92</v>
      </c>
      <c r="H38" s="75">
        <v>215.14</v>
      </c>
      <c r="I38" s="75"/>
      <c r="J38" s="76">
        <v>41820</v>
      </c>
      <c r="K38" s="77" t="s">
        <v>60</v>
      </c>
      <c r="L38" s="78">
        <v>41820</v>
      </c>
      <c r="M38" s="79">
        <v>42</v>
      </c>
    </row>
    <row r="39" spans="1:13" ht="26.25" customHeight="1">
      <c r="A39" s="75" t="s">
        <v>46</v>
      </c>
      <c r="B39" s="73" t="s">
        <v>71</v>
      </c>
      <c r="C39" s="74">
        <v>50</v>
      </c>
      <c r="D39" s="74">
        <v>20</v>
      </c>
      <c r="E39" s="85" t="s">
        <v>61</v>
      </c>
      <c r="F39" s="73" t="s">
        <v>82</v>
      </c>
      <c r="G39" s="75">
        <v>673.59</v>
      </c>
      <c r="H39" s="75">
        <v>227.8</v>
      </c>
      <c r="I39" s="75"/>
      <c r="J39" s="76">
        <v>41912</v>
      </c>
      <c r="K39" s="77" t="s">
        <v>60</v>
      </c>
      <c r="L39" s="78">
        <v>41892</v>
      </c>
      <c r="M39" s="79">
        <v>127</v>
      </c>
    </row>
    <row r="40" spans="1:13" ht="21" customHeight="1">
      <c r="A40" s="75" t="s">
        <v>46</v>
      </c>
      <c r="B40" s="73" t="s">
        <v>71</v>
      </c>
      <c r="C40" s="74">
        <v>50</v>
      </c>
      <c r="D40" s="74"/>
      <c r="E40" s="85" t="s">
        <v>83</v>
      </c>
      <c r="F40" s="73" t="s">
        <v>84</v>
      </c>
      <c r="G40" s="75">
        <v>34481.8</v>
      </c>
      <c r="H40" s="75">
        <v>9431.23</v>
      </c>
      <c r="I40" s="75">
        <v>12026.26</v>
      </c>
      <c r="J40" s="76">
        <v>41973</v>
      </c>
      <c r="K40" s="77" t="s">
        <v>60</v>
      </c>
      <c r="L40" s="78">
        <v>41970</v>
      </c>
      <c r="M40" s="79">
        <v>190</v>
      </c>
    </row>
    <row r="41" spans="1:13" ht="18" customHeight="1">
      <c r="A41" s="75" t="s">
        <v>46</v>
      </c>
      <c r="B41" s="73" t="s">
        <v>71</v>
      </c>
      <c r="C41" s="74">
        <v>50</v>
      </c>
      <c r="D41" s="96"/>
      <c r="E41" s="85" t="s">
        <v>85</v>
      </c>
      <c r="F41" s="73" t="s">
        <v>86</v>
      </c>
      <c r="G41" s="75">
        <v>4002.63</v>
      </c>
      <c r="H41" s="75"/>
      <c r="I41" s="75">
        <v>4002.63</v>
      </c>
      <c r="J41" s="76">
        <v>41973</v>
      </c>
      <c r="K41" s="77" t="s">
        <v>60</v>
      </c>
      <c r="L41" s="78">
        <v>41950</v>
      </c>
      <c r="M41" s="79">
        <v>193</v>
      </c>
    </row>
    <row r="42" spans="1:13" ht="18" customHeight="1">
      <c r="A42" s="86"/>
      <c r="B42" s="92" t="s">
        <v>47</v>
      </c>
      <c r="C42" s="88"/>
      <c r="D42" s="97"/>
      <c r="E42" s="98"/>
      <c r="F42" s="87"/>
      <c r="G42" s="91">
        <f>SUM(G32:G41)</f>
        <v>57561.909999999996</v>
      </c>
      <c r="H42" s="86"/>
      <c r="I42" s="86"/>
      <c r="J42" s="89"/>
      <c r="K42" s="90"/>
      <c r="L42" s="89"/>
      <c r="M42" s="86"/>
    </row>
    <row r="43" spans="1:13" ht="18" customHeight="1">
      <c r="A43" s="110" t="s">
        <v>66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</row>
    <row r="44" spans="1:13" ht="27" customHeight="1">
      <c r="A44" s="55" t="s">
        <v>38</v>
      </c>
      <c r="B44" s="56" t="s">
        <v>39</v>
      </c>
      <c r="C44" s="56" t="s">
        <v>40</v>
      </c>
      <c r="D44" s="57" t="s">
        <v>41</v>
      </c>
      <c r="E44" s="58" t="s">
        <v>42</v>
      </c>
      <c r="F44" s="56" t="s">
        <v>43</v>
      </c>
      <c r="G44" s="59" t="s">
        <v>44</v>
      </c>
      <c r="H44" s="60" t="s">
        <v>45</v>
      </c>
      <c r="I44" s="94"/>
      <c r="J44" s="94"/>
      <c r="K44" s="94"/>
      <c r="L44" s="94"/>
      <c r="M44" s="94"/>
    </row>
    <row r="45" spans="1:13" ht="39" customHeight="1">
      <c r="A45" s="61" t="s">
        <v>46</v>
      </c>
      <c r="B45" s="62" t="s">
        <v>71</v>
      </c>
      <c r="C45" s="63">
        <v>50</v>
      </c>
      <c r="D45" s="63">
        <v>17</v>
      </c>
      <c r="E45" s="64" t="s">
        <v>87</v>
      </c>
      <c r="F45" s="67" t="s">
        <v>88</v>
      </c>
      <c r="G45" s="65" t="s">
        <v>93</v>
      </c>
      <c r="H45" s="111">
        <v>169403.46</v>
      </c>
      <c r="I45" s="94"/>
      <c r="J45" s="94"/>
      <c r="K45" s="94"/>
      <c r="L45" s="94"/>
      <c r="M45" s="94"/>
    </row>
    <row r="46" spans="1:13" ht="84.75" customHeight="1">
      <c r="A46" s="61" t="s">
        <v>46</v>
      </c>
      <c r="B46" s="99" t="s">
        <v>89</v>
      </c>
      <c r="C46" s="63">
        <v>50</v>
      </c>
      <c r="D46" s="100" t="s">
        <v>90</v>
      </c>
      <c r="E46" s="101" t="s">
        <v>91</v>
      </c>
      <c r="F46" s="67" t="s">
        <v>94</v>
      </c>
      <c r="G46" s="65" t="s">
        <v>93</v>
      </c>
      <c r="H46" s="112"/>
      <c r="I46" s="94"/>
      <c r="J46" s="94"/>
      <c r="K46" s="94"/>
      <c r="L46" s="94"/>
      <c r="M46" s="94"/>
    </row>
    <row r="47" spans="1:13" ht="39.75" customHeight="1">
      <c r="A47" s="61" t="s">
        <v>46</v>
      </c>
      <c r="B47" s="62" t="s">
        <v>71</v>
      </c>
      <c r="C47" s="63">
        <v>50</v>
      </c>
      <c r="D47" s="63">
        <v>6</v>
      </c>
      <c r="E47" s="64"/>
      <c r="F47" s="64" t="s">
        <v>92</v>
      </c>
      <c r="G47" s="65" t="s">
        <v>93</v>
      </c>
      <c r="H47" s="66">
        <v>4402.75</v>
      </c>
      <c r="I47" s="94"/>
      <c r="J47" s="94"/>
      <c r="K47" s="94"/>
      <c r="L47" s="94"/>
      <c r="M47" s="94"/>
    </row>
    <row r="48" spans="1:13" ht="18" customHeight="1">
      <c r="A48" s="94"/>
      <c r="B48" s="94" t="s">
        <v>47</v>
      </c>
      <c r="C48" s="94"/>
      <c r="D48" s="94"/>
      <c r="E48" s="94"/>
      <c r="F48" s="94"/>
      <c r="G48" s="94"/>
      <c r="H48" s="94">
        <f>SUM(H45:H47)</f>
        <v>173806.21</v>
      </c>
      <c r="I48" s="94"/>
      <c r="J48" s="94"/>
      <c r="K48" s="94"/>
      <c r="L48" s="94"/>
      <c r="M48" s="94"/>
    </row>
    <row r="49" spans="1:13" ht="18" customHeight="1">
      <c r="A49" s="94"/>
      <c r="B49" s="94" t="s">
        <v>48</v>
      </c>
      <c r="C49" s="94"/>
      <c r="D49" s="94"/>
      <c r="E49" s="94"/>
      <c r="F49" s="94"/>
      <c r="G49" s="94"/>
      <c r="H49" s="53">
        <f>H48-H29</f>
        <v>135516.08</v>
      </c>
      <c r="I49" s="94"/>
      <c r="J49" s="94"/>
      <c r="K49" s="94"/>
      <c r="L49" s="94"/>
      <c r="M49" s="94"/>
    </row>
    <row r="50" spans="1:13" ht="18" customHeight="1">
      <c r="A50" s="86"/>
      <c r="B50" s="87"/>
      <c r="C50" s="88"/>
      <c r="D50" s="97"/>
      <c r="E50" s="87"/>
      <c r="F50" s="87"/>
      <c r="G50" s="86"/>
      <c r="H50" s="86"/>
      <c r="I50" s="86"/>
      <c r="J50" s="89"/>
      <c r="K50" s="90"/>
      <c r="L50" s="89"/>
      <c r="M50" s="86"/>
    </row>
    <row r="51" spans="1:13" s="45" customFormat="1" ht="15.75">
      <c r="A51" s="49"/>
      <c r="B51" s="48"/>
      <c r="C51" s="28"/>
      <c r="D51" s="49"/>
      <c r="E51" s="49"/>
      <c r="F51" s="49"/>
      <c r="G51" s="48"/>
      <c r="H51" s="49"/>
      <c r="I51" s="49"/>
      <c r="J51" s="49"/>
      <c r="K51" s="49"/>
      <c r="L51" s="49"/>
      <c r="M51" s="49"/>
    </row>
    <row r="52" spans="1:13" s="45" customFormat="1" ht="15.75">
      <c r="A52" s="104" t="s">
        <v>37</v>
      </c>
      <c r="B52" s="104"/>
      <c r="C52" s="104"/>
      <c r="D52" s="104"/>
      <c r="E52" s="104"/>
      <c r="F52" s="104"/>
      <c r="G52" s="104"/>
      <c r="H52" s="104"/>
      <c r="I52" s="104"/>
      <c r="J52" s="49"/>
      <c r="K52" s="49"/>
      <c r="L52" s="49"/>
      <c r="M52" s="49"/>
    </row>
    <row r="53" spans="1:13" s="45" customFormat="1" ht="15.75">
      <c r="A53" s="49"/>
      <c r="B53" s="49"/>
      <c r="C53" s="28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s="45" customFormat="1" ht="15.75">
      <c r="A54" s="49"/>
      <c r="B54" s="49"/>
      <c r="C54" s="28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s="45" customFormat="1" ht="15.75">
      <c r="A55" s="49"/>
      <c r="B55" s="49"/>
      <c r="C55" s="28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5" customFormat="1" ht="15.75">
      <c r="A56" s="49"/>
      <c r="B56" s="49"/>
      <c r="C56" s="28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s="45" customFormat="1" ht="15.75">
      <c r="A57" s="49"/>
      <c r="B57" s="49"/>
      <c r="C57" s="28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5.75">
      <c r="A58" s="50"/>
      <c r="B58" s="50"/>
      <c r="C58" s="50"/>
      <c r="D58" s="50"/>
      <c r="E58" s="50"/>
      <c r="F58" s="50"/>
      <c r="G58" s="50"/>
      <c r="H58" s="50"/>
      <c r="I58" s="30"/>
      <c r="J58" s="30"/>
      <c r="K58" s="30"/>
      <c r="L58" s="30"/>
      <c r="M58" s="30"/>
    </row>
    <row r="59" spans="1:13" ht="17.25" customHeight="1">
      <c r="A59" s="30"/>
      <c r="B59" s="30"/>
      <c r="C59" s="51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2" spans="2:7" ht="12.75">
      <c r="B62" s="52"/>
      <c r="C62" s="52"/>
      <c r="D62" s="52"/>
      <c r="E62" s="52"/>
      <c r="F62" s="52"/>
      <c r="G62" s="52"/>
    </row>
  </sheetData>
  <mergeCells count="12">
    <mergeCell ref="A52:I52"/>
    <mergeCell ref="A5:H5"/>
    <mergeCell ref="D12:E12"/>
    <mergeCell ref="D13:E13"/>
    <mergeCell ref="D14:E14"/>
    <mergeCell ref="A30:M30"/>
    <mergeCell ref="A43:M43"/>
    <mergeCell ref="H45:H46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2015-03-16T06:36:46Z</dcterms:modified>
  <cp:category/>
  <cp:version/>
  <cp:contentType/>
  <cp:contentStatus/>
</cp:coreProperties>
</file>