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'2.8.'!$A$1:$H$97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<sst xmlns="http://schemas.openxmlformats.org/spreadsheetml/2006/main" count="294" uniqueCount="189">
  <si>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</si>
  <si>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</si>
  <si>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</si>
  <si>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</si>
  <si>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</si>
  <si>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</si>
  <si>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</si>
  <si>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</si>
  <si>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</si>
  <si>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</si>
  <si>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</si>
  <si>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</si>
  <si>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</si>
  <si>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</si>
  <si>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</si>
  <si>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</si>
  <si>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</si>
  <si>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</si>
  <si>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</si>
  <si>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</si>
  <si>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</si>
  <si>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</si>
  <si>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</si>
  <si>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</si>
  <si>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</si>
  <si>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</si>
  <si>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</si>
  <si>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</si>
  <si>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</si>
  <si>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</si>
  <si>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</si>
  <si>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</si>
  <si>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</si>
  <si>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</si>
  <si>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</si>
  <si>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</si>
  <si>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</si>
  <si>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</si>
  <si>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</si>
  <si>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</si>
  <si>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</si>
  <si>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</si>
  <si>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</si>
  <si>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</si>
  <si>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</si>
  <si>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</si>
  <si>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</si>
  <si>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</si>
  <si>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</si>
  <si>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</si>
  <si>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</si>
  <si>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</si>
  <si>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</si>
  <si>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</si>
  <si>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</si>
  <si>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</si>
  <si>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</si>
  <si>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</si>
  <si>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</si>
  <si>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</si>
  <si>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</si>
  <si>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</si>
  <si>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</si>
  <si>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</si>
  <si>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</si>
  <si>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</si>
  <si>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</si>
  <si>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</si>
  <si>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</si>
  <si>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</si>
  <si>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</si>
  <si>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</si>
  <si>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</si>
  <si>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</si>
  <si>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</si>
  <si>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</si>
  <si>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</si>
  <si>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</si>
  <si>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</si>
  <si>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</si>
  <si>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</si>
  <si>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</si>
  <si>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</si>
  <si>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</si>
  <si>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</si>
  <si>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</si>
  <si>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</si>
  <si>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</si>
  <si>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</si>
  <si>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</si>
  <si>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</si>
  <si>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</si>
  <si>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</si>
  <si>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</si>
  <si>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</si>
  <si>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</si>
  <si>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</si>
  <si>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</si>
  <si>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</si>
  <si>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</si>
  <si>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</si>
  <si>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</si>
  <si>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</si>
  <si>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</si>
  <si>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</si>
  <si>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</si>
  <si>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</si>
  <si>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</si>
  <si>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</si>
  <si>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</si>
  <si>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</si>
  <si>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</si>
  <si>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</si>
  <si>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</si>
  <si>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</si>
  <si>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</si>
  <si>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</si>
  <si>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</si>
  <si>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</si>
  <si>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</si>
  <si>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</si>
  <si>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</si>
  <si>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</si>
  <si>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</si>
  <si>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</si>
  <si>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</si>
  <si>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</si>
  <si>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</si>
  <si>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</si>
  <si>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</si>
  <si>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</si>
  <si>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</si>
  <si>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</si>
  <si>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</si>
  <si>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</si>
  <si>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</si>
  <si>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</si>
  <si>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</si>
  <si>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</si>
  <si>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</si>
  <si>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</si>
  <si>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</si>
  <si>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</si>
  <si>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</si>
  <si>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</si>
  <si>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</si>
  <si>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</si>
  <si>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</si>
  <si>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</si>
  <si>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</si>
  <si>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</si>
  <si>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</si>
  <si>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</si>
  <si>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</si>
  <si>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</si>
  <si>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</si>
  <si>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</si>
  <si>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</si>
  <si>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</si>
  <si>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</si>
  <si>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</si>
  <si>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</si>
  <si>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</si>
  <si>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</si>
  <si>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</si>
  <si>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</si>
  <si>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</si>
  <si>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</si>
  <si>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</si>
  <si>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</si>
  <si>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</si>
  <si>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</si>
  <si>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</si>
  <si>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</si>
  <si>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</si>
  <si>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</si>
  <si>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</si>
  <si>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</si>
  <si>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</si>
  <si>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</si>
  <si>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</si>
  <si>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</si>
  <si>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остаток на нач.года с 2016 года (оплата)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</si>
  <si>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</si>
  <si>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</si>
  <si>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</si>
  <si>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КУПРИНА, д. 44                                                                                                                                                                         за 2017  год</t>
  </si>
  <si>
    <t>с 1 по 8</t>
  </si>
  <si>
    <t>кв.6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</si>
</sst>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2" borderId="17" xfId="0" applyNumberFormat="1" applyFont="1" applyFill="1" applyBorder="1" applyAlignment="1">
      <alignment/>
    </xf>
    <xf numFmtId="0" fontId="4" fillId="32" borderId="24" xfId="0" applyFont="1" applyFill="1" applyBorder="1" applyAlignment="1">
      <alignment wrapText="1"/>
    </xf>
    <xf numFmtId="0" fontId="4" fillId="32" borderId="10" xfId="0" applyFont="1" applyFill="1" applyBorder="1" applyAlignment="1">
      <alignment wrapText="1"/>
    </xf>
    <xf numFmtId="2" fontId="4" fillId="33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2" borderId="31" xfId="0" applyFont="1" applyFill="1" applyBorder="1" applyAlignment="1">
      <alignment wrapText="1"/>
    </xf>
    <xf numFmtId="0" fontId="4" fillId="32" borderId="11" xfId="0" applyFont="1" applyFill="1" applyBorder="1" applyAlignment="1">
      <alignment wrapText="1"/>
    </xf>
    <xf numFmtId="0" fontId="4" fillId="32" borderId="27" xfId="0" applyFont="1" applyFill="1" applyBorder="1" applyAlignment="1">
      <alignment wrapText="1"/>
    </xf>
    <xf numFmtId="0" fontId="4" fillId="32" borderId="15" xfId="0" applyFont="1" applyFill="1" applyBorder="1" applyAlignment="1">
      <alignment wrapText="1"/>
    </xf>
    <xf numFmtId="0" fontId="4" fillId="32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2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2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2" borderId="18" xfId="0" applyNumberFormat="1" applyFont="1" applyFill="1" applyBorder="1" applyAlignment="1">
      <alignment horizontal="right" vertical="top" wrapText="1"/>
    </xf>
    <xf numFmtId="4" fontId="4" fillId="32" borderId="32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2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2" borderId="10" xfId="0" applyNumberFormat="1" applyFont="1" applyFill="1" applyBorder="1" applyAlignment="1">
      <alignment wrapText="1"/>
    </xf>
    <xf numFmtId="4" fontId="4" fillId="32" borderId="10" xfId="0" applyNumberFormat="1" applyFont="1" applyFill="1" applyBorder="1" applyAlignment="1">
      <alignment wrapText="1"/>
    </xf>
    <xf numFmtId="2" fontId="4" fillId="32" borderId="11" xfId="0" applyNumberFormat="1" applyFont="1" applyFill="1" applyBorder="1" applyAlignment="1">
      <alignment vertical="top" wrapText="1"/>
    </xf>
    <xf numFmtId="0" fontId="41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0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1" fillId="0" borderId="33" xfId="0" applyFont="1" applyFill="1" applyBorder="1" applyAlignment="1">
      <alignment vertical="top" wrapText="1"/>
    </xf>
    <xf numFmtId="0" fontId="0" fillId="34" borderId="33" xfId="0" applyFill="1" applyBorder="1" applyAlignment="1">
      <alignment wrapText="1"/>
    </xf>
    <xf numFmtId="0" fontId="0" fillId="34" borderId="33" xfId="0" applyFill="1" applyBorder="1" applyAlignment="1">
      <alignment/>
    </xf>
    <xf numFmtId="0" fontId="0" fillId="0" borderId="33" xfId="0" applyFill="1" applyBorder="1" applyAlignment="1">
      <alignment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5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52" fillId="0" borderId="48" xfId="0" applyFont="1" applyBorder="1" applyAlignment="1">
      <alignment horizontal="center" vertical="justify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5;&#1077;&#1085;&#1077;&#1088;&#1072;&#1090;&#1086;&#1088;%20&#1087;&#1086;%20&#1085;&#1072;&#1095;&#1080;&#1089;&#1083;&#1077;&#1085;&#1080;&#1103;&#1084;\&#1043;&#1077;&#1085;&#1077;&#1088;&#1072;&#1090;&#1086;&#1088;%20&#1087;&#1086;%20&#1085;&#1072;&#1095;&#1080;&#1089;&#1083;&#1077;&#1085;&#1080;&#1103;&#1084;%20&#1050;&#1091;&#1087;&#1088;&#1080;&#1085;&#1072;%20&#1046;&#1069;&#1059;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18">
          <cell r="X118">
            <v>8141.04</v>
          </cell>
        </row>
        <row r="122">
          <cell r="X122">
            <v>21632.4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7"/>
  <sheetViews>
    <sheetView tabSelected="1" view="pageBreakPreview" zoomScaleSheetLayoutView="100" zoomScalePageLayoutView="0" workbookViewId="0" topLeftCell="A76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45" t="s">
        <v>186</v>
      </c>
      <c r="B1" s="145"/>
      <c r="C1" s="145"/>
      <c r="D1" s="145"/>
      <c r="E1" s="145"/>
      <c r="F1" s="145"/>
      <c r="G1" s="145"/>
      <c r="H1" s="145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55"/>
      <c r="E3" s="122"/>
      <c r="F3" s="15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46"/>
      <c r="E4" s="147"/>
      <c r="F4" s="148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49"/>
      <c r="E5" s="150"/>
      <c r="F5" s="151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52"/>
      <c r="E6" s="153"/>
      <c r="F6" s="154"/>
      <c r="G6" s="36">
        <v>43100</v>
      </c>
      <c r="H6" s="5"/>
    </row>
    <row r="7" spans="1:8" ht="38.25" customHeight="1" thickBot="1">
      <c r="A7" s="161" t="s">
        <v>13</v>
      </c>
      <c r="B7" s="162"/>
      <c r="C7" s="162"/>
      <c r="D7" s="163"/>
      <c r="E7" s="163"/>
      <c r="F7" s="163"/>
      <c r="G7" s="162"/>
      <c r="H7" s="164"/>
    </row>
    <row r="8" spans="1:8" ht="33" customHeight="1" thickBot="1">
      <c r="A8" s="40" t="s">
        <v>0</v>
      </c>
      <c r="B8" s="39" t="s">
        <v>1</v>
      </c>
      <c r="C8" s="41" t="s">
        <v>2</v>
      </c>
      <c r="D8" s="157" t="s">
        <v>3</v>
      </c>
      <c r="E8" s="158"/>
      <c r="F8" s="159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1" t="s">
        <v>15</v>
      </c>
      <c r="E9" s="122"/>
      <c r="F9" s="123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1" t="s">
        <v>18</v>
      </c>
      <c r="E10" s="122"/>
      <c r="F10" s="123"/>
      <c r="G10" s="63">
        <v>25580.84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1" t="s">
        <v>20</v>
      </c>
      <c r="E11" s="122"/>
      <c r="F11" s="123"/>
      <c r="G11" s="89">
        <v>36286.96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24" t="s">
        <v>23</v>
      </c>
      <c r="E12" s="125"/>
      <c r="F12" s="126"/>
      <c r="G12" s="90">
        <f>'[1]Report'!$X$122</f>
        <v>21632.4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2" t="s">
        <v>26</v>
      </c>
      <c r="E13" s="113"/>
      <c r="F13" s="114"/>
      <c r="G13" s="65">
        <v>21632.4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2" t="s">
        <v>29</v>
      </c>
      <c r="E14" s="113"/>
      <c r="F14" s="114"/>
      <c r="G14" s="91">
        <f>'[1]Report'!$X$118</f>
        <v>8141.04</v>
      </c>
      <c r="H14" s="5"/>
    </row>
    <row r="15" spans="1:8" ht="26.25" customHeight="1" thickBot="1">
      <c r="A15" s="4"/>
      <c r="B15" s="6"/>
      <c r="C15" s="3" t="s">
        <v>16</v>
      </c>
      <c r="D15" s="112" t="s">
        <v>156</v>
      </c>
      <c r="E15" s="113"/>
      <c r="F15" s="114"/>
      <c r="G15" s="92">
        <v>7062.28</v>
      </c>
      <c r="H15" s="5"/>
    </row>
    <row r="16" spans="1:8" ht="13.5" customHeight="1" thickBot="1">
      <c r="A16" s="4"/>
      <c r="B16" s="6"/>
      <c r="C16" s="3" t="s">
        <v>16</v>
      </c>
      <c r="D16" s="112" t="s">
        <v>157</v>
      </c>
      <c r="E16" s="113"/>
      <c r="F16" s="114"/>
      <c r="G16" s="93">
        <v>6042.53</v>
      </c>
      <c r="H16" s="49"/>
    </row>
    <row r="17" spans="1:8" ht="13.5" customHeight="1" thickBot="1">
      <c r="A17" s="4"/>
      <c r="B17" s="6"/>
      <c r="C17" s="3" t="s">
        <v>16</v>
      </c>
      <c r="D17" s="112" t="s">
        <v>158</v>
      </c>
      <c r="E17" s="113"/>
      <c r="F17" s="114"/>
      <c r="G17" s="65">
        <v>33698</v>
      </c>
      <c r="H17" s="5"/>
    </row>
    <row r="18" spans="1:8" ht="24.75" customHeight="1" thickBot="1">
      <c r="A18" s="4"/>
      <c r="B18" s="6"/>
      <c r="C18" s="3" t="s">
        <v>16</v>
      </c>
      <c r="D18" s="112" t="s">
        <v>18</v>
      </c>
      <c r="E18" s="113"/>
      <c r="F18" s="114"/>
      <c r="G18" s="14">
        <f>G10</f>
        <v>25580.84</v>
      </c>
      <c r="H18" s="5"/>
    </row>
    <row r="19" spans="1:8" ht="27" customHeight="1" thickBot="1">
      <c r="A19" s="4"/>
      <c r="B19" s="6"/>
      <c r="C19" s="3" t="s">
        <v>16</v>
      </c>
      <c r="D19" s="112" t="s">
        <v>55</v>
      </c>
      <c r="E19" s="113"/>
      <c r="F19" s="114"/>
      <c r="G19" s="73">
        <f>G18+G15-G17</f>
        <v>-1054.880000000001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27" t="s">
        <v>32</v>
      </c>
      <c r="E20" s="128"/>
      <c r="F20" s="129"/>
      <c r="G20" s="65">
        <v>14715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21" t="s">
        <v>151</v>
      </c>
      <c r="E21" s="122"/>
      <c r="F21" s="123"/>
      <c r="G21" s="64">
        <v>12421.8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21" t="s">
        <v>152</v>
      </c>
      <c r="E22" s="122"/>
      <c r="F22" s="123"/>
      <c r="G22" s="64">
        <v>3134.04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35" t="s">
        <v>153</v>
      </c>
      <c r="E23" s="136"/>
      <c r="F23" s="137"/>
      <c r="G23" s="64">
        <v>24346.08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21" t="s">
        <v>35</v>
      </c>
      <c r="E24" s="122"/>
      <c r="F24" s="123"/>
      <c r="G24" s="86">
        <f>G25+G26+G27+G28+G29+G30</f>
        <v>74486.28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24" t="s">
        <v>38</v>
      </c>
      <c r="E25" s="125"/>
      <c r="F25" s="126"/>
      <c r="G25" s="81">
        <v>74486.28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2" t="s">
        <v>41</v>
      </c>
      <c r="E26" s="113"/>
      <c r="F26" s="114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2" t="s">
        <v>44</v>
      </c>
      <c r="E27" s="113"/>
      <c r="F27" s="114"/>
      <c r="G27" s="81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2" t="s">
        <v>47</v>
      </c>
      <c r="E28" s="113"/>
      <c r="F28" s="114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2" t="s">
        <v>124</v>
      </c>
      <c r="E29" s="113"/>
      <c r="F29" s="114"/>
      <c r="G29" s="70">
        <v>0</v>
      </c>
      <c r="H29" s="82"/>
      <c r="I29" s="78"/>
    </row>
    <row r="30" spans="1:9" ht="13.5" customHeight="1" thickBot="1">
      <c r="A30" s="4"/>
      <c r="B30" s="13"/>
      <c r="C30" s="3"/>
      <c r="D30" s="112" t="s">
        <v>166</v>
      </c>
      <c r="E30" s="113"/>
      <c r="F30" s="113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12" t="s">
        <v>174</v>
      </c>
      <c r="E31" s="113"/>
      <c r="F31" s="113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12" t="s">
        <v>175</v>
      </c>
      <c r="E32" s="113"/>
      <c r="F32" s="113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12" t="s">
        <v>177</v>
      </c>
      <c r="E33" s="113"/>
      <c r="F33" s="113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12" t="s">
        <v>176</v>
      </c>
      <c r="E34" s="113"/>
      <c r="F34" s="113"/>
      <c r="G34" s="85">
        <v>0</v>
      </c>
      <c r="H34" s="83"/>
      <c r="I34" s="78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12" t="s">
        <v>51</v>
      </c>
      <c r="E35" s="113"/>
      <c r="F35" s="114"/>
      <c r="G35" s="66">
        <f>G24+G10</f>
        <v>100067.12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2" t="s">
        <v>53</v>
      </c>
      <c r="E36" s="113"/>
      <c r="F36" s="114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2" t="s">
        <v>55</v>
      </c>
      <c r="E37" s="113"/>
      <c r="F37" s="114"/>
      <c r="G37" s="73">
        <f>G19</f>
        <v>-1054.880000000001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12" t="s">
        <v>57</v>
      </c>
      <c r="E38" s="113"/>
      <c r="F38" s="114"/>
      <c r="G38" s="87">
        <f>G11+G12-G24</f>
        <v>-16566.92</v>
      </c>
      <c r="H38" s="49"/>
    </row>
    <row r="39" spans="1:8" ht="38.25" customHeight="1" thickBot="1">
      <c r="A39" s="142" t="s">
        <v>58</v>
      </c>
      <c r="B39" s="143"/>
      <c r="C39" s="143"/>
      <c r="D39" s="143"/>
      <c r="E39" s="143"/>
      <c r="F39" s="162"/>
      <c r="G39" s="143"/>
      <c r="H39" s="164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33698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5.66</v>
      </c>
      <c r="F42" s="79" t="s">
        <v>136</v>
      </c>
      <c r="G42" s="60">
        <v>3810334293</v>
      </c>
      <c r="H42" s="61">
        <f>G13</f>
        <v>21632.4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0" t="s">
        <v>137</v>
      </c>
      <c r="G43" s="60">
        <v>3848000155</v>
      </c>
      <c r="H43" s="61">
        <f>G20</f>
        <v>14715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0" t="s">
        <v>138</v>
      </c>
      <c r="G44" s="60">
        <v>3837003965</v>
      </c>
      <c r="H44" s="61">
        <f>G21</f>
        <v>12421.8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3134.04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24346.08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38"/>
      <c r="G47" s="114"/>
      <c r="H47" s="61">
        <f>SUM(H41:H46)</f>
        <v>109947.31999999999</v>
      </c>
    </row>
    <row r="48" spans="1:8" ht="19.5" customHeight="1" thickBot="1">
      <c r="A48" s="142" t="s">
        <v>64</v>
      </c>
      <c r="B48" s="143"/>
      <c r="C48" s="143"/>
      <c r="D48" s="143"/>
      <c r="E48" s="143"/>
      <c r="F48" s="143"/>
      <c r="G48" s="143"/>
      <c r="H48" s="144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6" t="s">
        <v>141</v>
      </c>
      <c r="E49" s="107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6" t="s">
        <v>69</v>
      </c>
      <c r="E50" s="107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6" t="s">
        <v>71</v>
      </c>
      <c r="E51" s="107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6" t="s">
        <v>73</v>
      </c>
      <c r="E52" s="107"/>
      <c r="F52" s="56">
        <v>0</v>
      </c>
      <c r="G52" s="51"/>
      <c r="H52" s="49"/>
    </row>
    <row r="53" spans="1:8" ht="18.75" customHeight="1" thickBot="1">
      <c r="A53" s="165" t="s">
        <v>74</v>
      </c>
      <c r="B53" s="166"/>
      <c r="C53" s="166"/>
      <c r="D53" s="166"/>
      <c r="E53" s="166"/>
      <c r="F53" s="166"/>
      <c r="G53" s="166"/>
      <c r="H53" s="16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6" t="s">
        <v>15</v>
      </c>
      <c r="E54" s="107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6" t="s">
        <v>18</v>
      </c>
      <c r="E55" s="107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6" t="s">
        <v>20</v>
      </c>
      <c r="E56" s="107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6" t="s">
        <v>53</v>
      </c>
      <c r="E57" s="107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6" t="s">
        <v>55</v>
      </c>
      <c r="E58" s="107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3" t="s">
        <v>57</v>
      </c>
      <c r="E59" s="134"/>
      <c r="F59" s="57">
        <f>D66+E66+F66+G66+H66</f>
        <v>21021.479999999992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103">
        <f>D64/1638.64</f>
        <v>115.31347947078063</v>
      </c>
      <c r="E63" s="103">
        <f>E64/140.38</f>
        <v>207.84499216412596</v>
      </c>
      <c r="F63" s="103">
        <f>F64/14.34</f>
        <v>477.69037656903765</v>
      </c>
      <c r="G63" s="104">
        <f>G64/22.34</f>
        <v>654.9597135183527</v>
      </c>
      <c r="H63" s="105">
        <f>H64/0.99</f>
        <v>326.5151515151515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188957.28</v>
      </c>
      <c r="E64" s="65">
        <v>29177.28</v>
      </c>
      <c r="F64" s="65">
        <v>6850.08</v>
      </c>
      <c r="G64" s="72">
        <v>14631.8</v>
      </c>
      <c r="H64" s="68">
        <v>323.25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166655.94</v>
      </c>
      <c r="E65" s="65">
        <v>30854.24</v>
      </c>
      <c r="F65" s="65">
        <v>6518.77</v>
      </c>
      <c r="G65" s="69">
        <v>14635.95</v>
      </c>
      <c r="H65" s="69">
        <v>253.31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22301.339999999997</v>
      </c>
      <c r="E66" s="76">
        <f>E64-E65</f>
        <v>-1676.9600000000028</v>
      </c>
      <c r="F66" s="76">
        <f>F64-F65</f>
        <v>331.3099999999995</v>
      </c>
      <c r="G66" s="77">
        <f>G64-G65</f>
        <v>-4.150000000001455</v>
      </c>
      <c r="H66" s="77">
        <f>H64-H65</f>
        <v>69.94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D64</f>
        <v>188957.28</v>
      </c>
      <c r="E67" s="70">
        <v>31694.17</v>
      </c>
      <c r="F67" s="70">
        <v>6891.51</v>
      </c>
      <c r="G67" s="71">
        <v>15031.47</v>
      </c>
      <c r="H67" s="71">
        <v>323.25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2516.8899999999994</v>
      </c>
      <c r="F68" s="44">
        <f>F67-F64</f>
        <v>41.43000000000029</v>
      </c>
      <c r="G68" s="44">
        <f>G67-G64</f>
        <v>399.6700000000001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9" t="s">
        <v>145</v>
      </c>
      <c r="E69" s="140"/>
      <c r="F69" s="140"/>
      <c r="G69" s="140"/>
      <c r="H69" s="141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15" t="s">
        <v>145</v>
      </c>
      <c r="E70" s="116"/>
      <c r="F70" s="116"/>
      <c r="G70" s="116"/>
      <c r="H70" s="117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42" t="s">
        <v>101</v>
      </c>
      <c r="B72" s="143"/>
      <c r="C72" s="143"/>
      <c r="D72" s="143"/>
      <c r="E72" s="143"/>
      <c r="F72" s="143"/>
      <c r="G72" s="143"/>
      <c r="H72" s="144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12" t="s">
        <v>187</v>
      </c>
      <c r="F73" s="113"/>
      <c r="G73" s="114"/>
      <c r="H73" s="26">
        <v>8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12"/>
      <c r="F74" s="113"/>
      <c r="G74" s="114"/>
      <c r="H74" s="26">
        <v>8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12"/>
      <c r="F75" s="113"/>
      <c r="G75" s="114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15"/>
      <c r="F76" s="116"/>
      <c r="G76" s="117"/>
      <c r="H76" s="26">
        <f>D68+E68+F68+G68+H68</f>
        <v>2957.99</v>
      </c>
    </row>
    <row r="77" spans="1:8" ht="25.5" customHeight="1" thickBot="1">
      <c r="A77" s="142" t="s">
        <v>107</v>
      </c>
      <c r="B77" s="143"/>
      <c r="C77" s="143"/>
      <c r="D77" s="143"/>
      <c r="E77" s="143"/>
      <c r="F77" s="143"/>
      <c r="G77" s="143"/>
      <c r="H77" s="144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12" t="s">
        <v>188</v>
      </c>
      <c r="F78" s="113"/>
      <c r="G78" s="114"/>
      <c r="H78" s="5">
        <v>1</v>
      </c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18"/>
      <c r="F79" s="119"/>
      <c r="G79" s="120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09" t="s">
        <v>167</v>
      </c>
      <c r="F80" s="110"/>
      <c r="G80" s="110"/>
      <c r="H80" s="111"/>
    </row>
    <row r="81" ht="12.75">
      <c r="A81" s="1"/>
    </row>
    <row r="82" ht="12.75">
      <c r="A82" s="1"/>
    </row>
    <row r="83" spans="1:8" ht="38.25" customHeight="1">
      <c r="A83" s="108" t="s">
        <v>172</v>
      </c>
      <c r="B83" s="108"/>
      <c r="C83" s="108"/>
      <c r="D83" s="108"/>
      <c r="E83" s="108"/>
      <c r="F83" s="108"/>
      <c r="G83" s="108"/>
      <c r="H83" s="108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30" t="s">
        <v>115</v>
      </c>
      <c r="D86" s="131"/>
      <c r="E86" s="132"/>
    </row>
    <row r="87" spans="1:5" ht="18.75" customHeight="1" thickBot="1">
      <c r="A87" s="29">
        <v>2</v>
      </c>
      <c r="B87" s="4" t="s">
        <v>116</v>
      </c>
      <c r="C87" s="130" t="s">
        <v>117</v>
      </c>
      <c r="D87" s="131"/>
      <c r="E87" s="132"/>
    </row>
    <row r="88" spans="1:5" ht="16.5" customHeight="1" thickBot="1">
      <c r="A88" s="29">
        <v>3</v>
      </c>
      <c r="B88" s="4" t="s">
        <v>118</v>
      </c>
      <c r="C88" s="130" t="s">
        <v>119</v>
      </c>
      <c r="D88" s="131"/>
      <c r="E88" s="132"/>
    </row>
    <row r="89" spans="1:5" ht="13.5" thickBot="1">
      <c r="A89" s="29">
        <v>4</v>
      </c>
      <c r="B89" s="4" t="s">
        <v>16</v>
      </c>
      <c r="C89" s="130" t="s">
        <v>120</v>
      </c>
      <c r="D89" s="131"/>
      <c r="E89" s="132"/>
    </row>
    <row r="90" spans="1:5" ht="24" customHeight="1" thickBot="1">
      <c r="A90" s="29">
        <v>5</v>
      </c>
      <c r="B90" s="4" t="s">
        <v>86</v>
      </c>
      <c r="C90" s="130" t="s">
        <v>121</v>
      </c>
      <c r="D90" s="131"/>
      <c r="E90" s="132"/>
    </row>
    <row r="91" spans="1:5" ht="21" customHeight="1" thickBot="1">
      <c r="A91" s="30">
        <v>6</v>
      </c>
      <c r="B91" s="31" t="s">
        <v>122</v>
      </c>
      <c r="C91" s="130" t="s">
        <v>123</v>
      </c>
      <c r="D91" s="131"/>
      <c r="E91" s="132"/>
    </row>
    <row r="94" spans="2:3" ht="15">
      <c r="B94" s="160" t="s">
        <v>178</v>
      </c>
      <c r="C94" s="160"/>
    </row>
    <row r="95" spans="2:6" ht="72">
      <c r="B95" s="94" t="s">
        <v>179</v>
      </c>
      <c r="C95" s="95" t="s">
        <v>182</v>
      </c>
      <c r="D95" s="96" t="s">
        <v>180</v>
      </c>
      <c r="E95" s="97" t="s">
        <v>181</v>
      </c>
      <c r="F95" s="98" t="s">
        <v>183</v>
      </c>
    </row>
    <row r="96" spans="2:6" ht="22.5">
      <c r="B96" s="99" t="s">
        <v>184</v>
      </c>
      <c r="C96" s="100">
        <v>587.57</v>
      </c>
      <c r="D96" s="100">
        <v>2519.62</v>
      </c>
      <c r="E96" s="101">
        <v>2464.38</v>
      </c>
      <c r="F96" s="102">
        <f>C96+E96</f>
        <v>3051.9500000000003</v>
      </c>
    </row>
    <row r="97" spans="2:6" ht="22.5">
      <c r="B97" s="99" t="s">
        <v>185</v>
      </c>
      <c r="C97" s="100">
        <v>540.12</v>
      </c>
      <c r="D97" s="100">
        <v>2576.57</v>
      </c>
      <c r="E97" s="101">
        <v>2444.12</v>
      </c>
      <c r="F97" s="102">
        <f>C97+E97</f>
        <v>2984.24</v>
      </c>
    </row>
  </sheetData>
  <sheetProtection/>
  <mergeCells count="70">
    <mergeCell ref="B94:C94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2018-03-14T01:21:04Z</dcterms:modified>
  <cp:category/>
  <cp:version/>
  <cp:contentType/>
  <cp:contentStatus/>
</cp:coreProperties>
</file>