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'2.8.'!$A$1:$H$93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<sst xmlns="http://schemas.openxmlformats.org/spreadsheetml/2006/main" count="288" uniqueCount="184">
  <si>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</si>
  <si>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</si>
  <si>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</si>
  <si>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</si>
  <si>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</si>
  <si>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</si>
  <si>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</si>
  <si>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</si>
  <si>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</si>
  <si>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</si>
  <si>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</si>
  <si>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</si>
  <si>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</si>
  <si>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</si>
  <si>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</si>
  <si>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</si>
  <si>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</si>
  <si>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</si>
  <si>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</si>
  <si>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</si>
  <si>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</si>
  <si>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</si>
  <si>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</si>
  <si>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</si>
  <si>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</si>
  <si>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</si>
  <si>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</si>
  <si>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</si>
  <si>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</si>
  <si>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</si>
  <si>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</si>
  <si>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</si>
  <si>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</si>
  <si>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</si>
  <si>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</si>
  <si>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</si>
  <si>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</si>
  <si>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</si>
  <si>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</si>
  <si>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</si>
  <si>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</si>
  <si>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</si>
  <si>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</si>
  <si>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</si>
  <si>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</si>
  <si>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</si>
  <si>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</si>
  <si>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</si>
  <si>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</si>
  <si>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</si>
  <si>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</si>
  <si>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</si>
  <si>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</si>
  <si>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</si>
  <si>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</si>
  <si>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</si>
  <si>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</si>
  <si>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</si>
  <si>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</si>
  <si>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</si>
  <si>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</si>
  <si>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</si>
  <si>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</si>
  <si>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</si>
  <si>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</si>
  <si>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</si>
  <si>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</si>
  <si>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</si>
  <si>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</si>
  <si>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</si>
  <si>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</si>
  <si>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</si>
  <si>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</si>
  <si>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</si>
  <si>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</si>
  <si>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</si>
  <si>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</si>
  <si>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</si>
  <si>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</si>
  <si>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</si>
  <si>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</si>
  <si>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</si>
  <si>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</si>
  <si>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</si>
  <si>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</si>
  <si>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</si>
  <si>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</si>
  <si>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</si>
  <si>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</si>
  <si>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</si>
  <si>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</si>
  <si>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</si>
  <si>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</si>
  <si>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</si>
  <si>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</si>
  <si>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</si>
  <si>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</si>
  <si>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</si>
  <si>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</si>
  <si>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</si>
  <si>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</si>
  <si>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</si>
  <si>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</si>
  <si>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</si>
  <si>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</si>
  <si>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</si>
  <si>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</si>
  <si>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</si>
  <si>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</si>
  <si>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</si>
  <si>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</si>
  <si>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</si>
  <si>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</si>
  <si>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</si>
  <si>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</si>
  <si>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</si>
  <si>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</si>
  <si>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</si>
  <si>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</si>
  <si>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</si>
  <si>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</si>
  <si>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</si>
  <si>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</si>
  <si>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</si>
  <si>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</si>
  <si>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</si>
  <si>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</si>
  <si>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</si>
  <si>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</si>
  <si>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</si>
  <si>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</si>
  <si>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</si>
  <si>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</si>
  <si>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</si>
  <si>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</si>
  <si>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</si>
  <si>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</si>
  <si>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</si>
  <si>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</si>
  <si>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</si>
  <si>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</si>
  <si>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</si>
  <si>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</si>
  <si>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</si>
  <si>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</si>
  <si>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</si>
  <si>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</si>
  <si>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</si>
  <si>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</si>
  <si>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</si>
  <si>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</si>
  <si>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</si>
  <si>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</si>
  <si>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</si>
  <si>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</si>
  <si>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</si>
  <si>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</si>
  <si>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</si>
  <si>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</si>
  <si>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</si>
  <si>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</si>
  <si>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</si>
  <si>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</si>
  <si>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</si>
  <si>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</si>
  <si>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</si>
  <si>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</si>
  <si>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</si>
  <si>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</si>
  <si>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</si>
  <si>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</si>
  <si>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</si>
  <si>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</si>
  <si>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</si>
  <si>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</si>
  <si>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</si>
  <si>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</si>
  <si>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ГОРНЯЦКАЯ, д. 9                                                                                                                                                                           за 2017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</si>
  <si>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</si>
  <si>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</si>
  <si>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</si>
  <si>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</si>
  <si>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с 1 по 8</t>
  </si>
  <si>
    <t>кв.1,2,4,5,7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</si>
</sst>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3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30" borderId="32" xfId="0" applyFill="1" applyBorder="1" applyAlignment="1">
      <alignment/>
    </xf>
    <xf numFmtId="0" fontId="0" fillId="0" borderId="0" xfId="0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0" borderId="32" xfId="0" applyBorder="1" applyAlignment="1">
      <alignment/>
    </xf>
    <xf numFmtId="0" fontId="8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32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44" xfId="0" applyFont="1" applyFill="1" applyBorder="1" applyAlignment="1">
      <alignment horizontal="center" vertical="top" wrapText="1"/>
    </xf>
    <xf numFmtId="0" fontId="0" fillId="34" borderId="45" xfId="0" applyFont="1" applyFill="1" applyBorder="1" applyAlignment="1">
      <alignment horizontal="center" vertical="top" wrapText="1"/>
    </xf>
    <xf numFmtId="0" fontId="0" fillId="34" borderId="46" xfId="0" applyFont="1" applyFill="1" applyBorder="1" applyAlignment="1">
      <alignment horizontal="center" vertical="top" wrapText="1"/>
    </xf>
    <xf numFmtId="0" fontId="4" fillId="33" borderId="36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3" xfId="0" applyFont="1" applyFill="1" applyBorder="1" applyAlignment="1">
      <alignment horizontal="center" vertical="top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2\&#1043;&#1077;&#1085;&#1077;&#1088;&#1072;&#1090;&#1086;&#1088;%20&#1087;&#1086;%20&#1085;&#1072;&#1095;&#1080;&#1089;&#1083;&#1077;&#1085;&#1080;&#1103;&#1084;%20&#1043;&#1086;&#1088;&#1085;&#1103;&#1094;&#1082;&#1072;&#1103;%20&#1046;&#1069;&#1059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4">
          <cell r="Z114">
            <v>121.72999999999998</v>
          </cell>
        </row>
        <row r="123">
          <cell r="X123">
            <v>10395.36</v>
          </cell>
        </row>
        <row r="127">
          <cell r="X127">
            <v>12103.439999999999</v>
          </cell>
        </row>
        <row r="134">
          <cell r="X134">
            <v>18789.84</v>
          </cell>
        </row>
        <row r="135">
          <cell r="Z135">
            <v>146.56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zoomScalePageLayoutView="0" workbookViewId="0" topLeftCell="A70">
      <selection activeCell="E75" sqref="E75:G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1.57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7" t="s">
        <v>177</v>
      </c>
      <c r="B1" s="137"/>
      <c r="C1" s="137"/>
      <c r="D1" s="137"/>
      <c r="E1" s="137"/>
      <c r="F1" s="137"/>
      <c r="G1" s="137"/>
      <c r="H1" s="13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47"/>
      <c r="E3" s="117"/>
      <c r="F3" s="14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8"/>
      <c r="E4" s="139"/>
      <c r="F4" s="14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1"/>
      <c r="E5" s="142"/>
      <c r="F5" s="143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44"/>
      <c r="E6" s="145"/>
      <c r="F6" s="146"/>
      <c r="G6" s="35">
        <v>43100</v>
      </c>
      <c r="H6" s="5"/>
    </row>
    <row r="7" spans="1:8" ht="38.25" customHeight="1" thickBot="1">
      <c r="A7" s="101" t="s">
        <v>13</v>
      </c>
      <c r="B7" s="102"/>
      <c r="C7" s="102"/>
      <c r="D7" s="103"/>
      <c r="E7" s="103"/>
      <c r="F7" s="103"/>
      <c r="G7" s="102"/>
      <c r="H7" s="104"/>
    </row>
    <row r="8" spans="1:8" ht="33" customHeight="1" thickBot="1">
      <c r="A8" s="39" t="s">
        <v>0</v>
      </c>
      <c r="B8" s="38" t="s">
        <v>1</v>
      </c>
      <c r="C8" s="40" t="s">
        <v>2</v>
      </c>
      <c r="D8" s="113" t="s">
        <v>3</v>
      </c>
      <c r="E8" s="114"/>
      <c r="F8" s="115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6" t="s">
        <v>15</v>
      </c>
      <c r="E9" s="117"/>
      <c r="F9" s="118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6" t="s">
        <v>18</v>
      </c>
      <c r="E10" s="117"/>
      <c r="F10" s="118"/>
      <c r="G10" s="63">
        <v>27834.68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6" t="s">
        <v>20</v>
      </c>
      <c r="E11" s="117"/>
      <c r="F11" s="118"/>
      <c r="G11" s="64">
        <v>52966.08</v>
      </c>
      <c r="H11" s="48"/>
    </row>
    <row r="12" spans="1:8" ht="51.75" customHeight="1" thickBot="1">
      <c r="A12" s="4" t="s">
        <v>21</v>
      </c>
      <c r="B12" s="76" t="s">
        <v>22</v>
      </c>
      <c r="C12" s="3" t="s">
        <v>16</v>
      </c>
      <c r="D12" s="119" t="s">
        <v>23</v>
      </c>
      <c r="E12" s="120"/>
      <c r="F12" s="121"/>
      <c r="G12" s="62">
        <f>G13+G14+G20+G21+G22+G23</f>
        <v>92240.16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0" t="s">
        <v>26</v>
      </c>
      <c r="E13" s="111"/>
      <c r="F13" s="112"/>
      <c r="G13" s="65">
        <f>'[1]Report'!$X$127</f>
        <v>12103.439999999999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0" t="s">
        <v>29</v>
      </c>
      <c r="E14" s="111"/>
      <c r="F14" s="112"/>
      <c r="G14" s="65">
        <f>'[1]Report'!$X$123</f>
        <v>10395.36</v>
      </c>
      <c r="H14" s="5"/>
    </row>
    <row r="15" spans="1:8" ht="26.25" customHeight="1" thickBot="1">
      <c r="A15" s="4"/>
      <c r="B15" s="6"/>
      <c r="C15" s="3" t="s">
        <v>16</v>
      </c>
      <c r="D15" s="110" t="s">
        <v>156</v>
      </c>
      <c r="E15" s="111"/>
      <c r="F15" s="112"/>
      <c r="G15" s="65">
        <v>7294.75</v>
      </c>
      <c r="H15" s="5"/>
    </row>
    <row r="16" spans="1:8" ht="13.5" customHeight="1" thickBot="1">
      <c r="A16" s="4"/>
      <c r="B16" s="6"/>
      <c r="C16" s="3" t="s">
        <v>16</v>
      </c>
      <c r="D16" s="110" t="s">
        <v>157</v>
      </c>
      <c r="E16" s="111"/>
      <c r="F16" s="112"/>
      <c r="G16" s="66">
        <v>9071.14</v>
      </c>
      <c r="H16" s="48"/>
    </row>
    <row r="17" spans="1:8" ht="13.5" customHeight="1" thickBot="1">
      <c r="A17" s="4"/>
      <c r="B17" s="6"/>
      <c r="C17" s="3" t="s">
        <v>16</v>
      </c>
      <c r="D17" s="110" t="s">
        <v>158</v>
      </c>
      <c r="E17" s="111"/>
      <c r="F17" s="112"/>
      <c r="G17" s="65">
        <v>12162</v>
      </c>
      <c r="H17" s="5"/>
    </row>
    <row r="18" spans="1:8" ht="24.75" customHeight="1" thickBot="1">
      <c r="A18" s="4"/>
      <c r="B18" s="6"/>
      <c r="C18" s="3" t="s">
        <v>16</v>
      </c>
      <c r="D18" s="110" t="s">
        <v>18</v>
      </c>
      <c r="E18" s="111"/>
      <c r="F18" s="112"/>
      <c r="G18" s="14">
        <f>G10</f>
        <v>27834.68</v>
      </c>
      <c r="H18" s="5"/>
    </row>
    <row r="19" spans="1:8" ht="27" customHeight="1" thickBot="1">
      <c r="A19" s="4"/>
      <c r="B19" s="6"/>
      <c r="C19" s="3" t="s">
        <v>16</v>
      </c>
      <c r="D19" s="110" t="s">
        <v>55</v>
      </c>
      <c r="E19" s="111"/>
      <c r="F19" s="112"/>
      <c r="G19" s="75">
        <f>G18+G15-G17</f>
        <v>22967.43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65">
        <f>'[1]Report'!$X$134</f>
        <v>18789.84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16" t="s">
        <v>151</v>
      </c>
      <c r="E21" s="117"/>
      <c r="F21" s="118"/>
      <c r="G21" s="64">
        <v>15861.6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16" t="s">
        <v>152</v>
      </c>
      <c r="E22" s="117"/>
      <c r="F22" s="118"/>
      <c r="G22" s="64">
        <v>4001.88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1" t="s">
        <v>153</v>
      </c>
      <c r="E23" s="152"/>
      <c r="F23" s="153"/>
      <c r="G23" s="64">
        <v>31088.04</v>
      </c>
      <c r="H23" s="5"/>
    </row>
    <row r="24" spans="1:8" ht="26.25" customHeight="1" thickBot="1">
      <c r="A24" s="4" t="s">
        <v>42</v>
      </c>
      <c r="B24" s="76" t="s">
        <v>34</v>
      </c>
      <c r="C24" s="3" t="s">
        <v>16</v>
      </c>
      <c r="D24" s="116" t="s">
        <v>35</v>
      </c>
      <c r="E24" s="117"/>
      <c r="F24" s="118"/>
      <c r="G24" s="67">
        <f>G25+G26+G27+G28+G29+G30</f>
        <v>77623.9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9" t="s">
        <v>38</v>
      </c>
      <c r="E25" s="120"/>
      <c r="F25" s="121"/>
      <c r="G25" s="83">
        <v>77623.9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0" t="s">
        <v>41</v>
      </c>
      <c r="E26" s="111"/>
      <c r="F26" s="112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0" t="s">
        <v>44</v>
      </c>
      <c r="E27" s="111"/>
      <c r="F27" s="112"/>
      <c r="G27" s="83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0" t="s">
        <v>47</v>
      </c>
      <c r="E28" s="111"/>
      <c r="F28" s="112"/>
      <c r="G28" s="77"/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0" t="s">
        <v>124</v>
      </c>
      <c r="E29" s="111"/>
      <c r="F29" s="112"/>
      <c r="G29" s="65">
        <v>0</v>
      </c>
      <c r="H29" s="48"/>
      <c r="I29" s="5"/>
    </row>
    <row r="30" spans="1:9" ht="13.5" customHeight="1" thickBot="1">
      <c r="A30" s="4"/>
      <c r="B30" s="13"/>
      <c r="C30" s="3"/>
      <c r="D30" s="110" t="s">
        <v>166</v>
      </c>
      <c r="E30" s="111"/>
      <c r="F30" s="112"/>
      <c r="G30" s="65">
        <v>0</v>
      </c>
      <c r="H30" s="48"/>
      <c r="I30" s="80"/>
    </row>
    <row r="31" spans="1:8" ht="35.25" customHeight="1" thickBot="1">
      <c r="A31" s="4" t="s">
        <v>56</v>
      </c>
      <c r="B31" s="76" t="s">
        <v>51</v>
      </c>
      <c r="C31" s="3" t="s">
        <v>16</v>
      </c>
      <c r="D31" s="110" t="s">
        <v>51</v>
      </c>
      <c r="E31" s="111"/>
      <c r="F31" s="112"/>
      <c r="G31" s="68">
        <f>G24+G10</f>
        <v>105458.57999999999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10" t="s">
        <v>53</v>
      </c>
      <c r="E32" s="111"/>
      <c r="F32" s="112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10" t="s">
        <v>55</v>
      </c>
      <c r="E33" s="111"/>
      <c r="F33" s="112"/>
      <c r="G33" s="75">
        <f>G19</f>
        <v>22967.43</v>
      </c>
      <c r="H33" s="46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10" t="s">
        <v>57</v>
      </c>
      <c r="E34" s="111"/>
      <c r="F34" s="112"/>
      <c r="G34" s="48">
        <f>G11+G12-G24</f>
        <v>67582.34</v>
      </c>
      <c r="H34" s="48"/>
    </row>
    <row r="35" spans="1:8" ht="38.25" customHeight="1" thickBot="1">
      <c r="A35" s="105" t="s">
        <v>58</v>
      </c>
      <c r="B35" s="106"/>
      <c r="C35" s="106"/>
      <c r="D35" s="106"/>
      <c r="E35" s="106"/>
      <c r="F35" s="102"/>
      <c r="G35" s="106"/>
      <c r="H35" s="104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4" t="s">
        <v>135</v>
      </c>
      <c r="G36" s="45" t="s">
        <v>159</v>
      </c>
      <c r="H36" s="42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7" t="s">
        <v>160</v>
      </c>
      <c r="E37" s="51">
        <v>2.13</v>
      </c>
      <c r="F37" s="58" t="s">
        <v>136</v>
      </c>
      <c r="G37" s="59">
        <v>3810334293</v>
      </c>
      <c r="H37" s="60">
        <f>G17</f>
        <v>12162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0" t="s">
        <v>161</v>
      </c>
      <c r="E38" s="86">
        <v>2.48</v>
      </c>
      <c r="F38" s="81" t="s">
        <v>136</v>
      </c>
      <c r="G38" s="59">
        <v>3810334293</v>
      </c>
      <c r="H38" s="60">
        <f>G13</f>
        <v>12103.439999999999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0" t="s">
        <v>134</v>
      </c>
      <c r="E39" s="51">
        <v>3.85</v>
      </c>
      <c r="F39" s="82" t="s">
        <v>137</v>
      </c>
      <c r="G39" s="59">
        <v>3848000155</v>
      </c>
      <c r="H39" s="60">
        <f>G20</f>
        <v>18789.84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0" t="s">
        <v>134</v>
      </c>
      <c r="E40" s="51">
        <v>3.25</v>
      </c>
      <c r="F40" s="82" t="s">
        <v>138</v>
      </c>
      <c r="G40" s="59">
        <v>3837003965</v>
      </c>
      <c r="H40" s="60">
        <f>G21</f>
        <v>15861.6</v>
      </c>
    </row>
    <row r="41" spans="1:8" ht="68.25" thickBot="1">
      <c r="A41" s="15">
        <v>5</v>
      </c>
      <c r="B41" s="4" t="s">
        <v>129</v>
      </c>
      <c r="C41" s="3" t="s">
        <v>128</v>
      </c>
      <c r="D41" s="57" t="s">
        <v>160</v>
      </c>
      <c r="E41" s="51">
        <v>0.82</v>
      </c>
      <c r="F41" s="58" t="s">
        <v>139</v>
      </c>
      <c r="G41" s="59">
        <v>3848006622</v>
      </c>
      <c r="H41" s="60">
        <f>G22</f>
        <v>4001.88</v>
      </c>
    </row>
    <row r="42" spans="1:8" ht="68.25" thickBot="1">
      <c r="A42" s="15">
        <v>6</v>
      </c>
      <c r="B42" s="16" t="s">
        <v>130</v>
      </c>
      <c r="C42" s="3" t="s">
        <v>128</v>
      </c>
      <c r="D42" s="57" t="s">
        <v>160</v>
      </c>
      <c r="E42" s="51">
        <v>6.37</v>
      </c>
      <c r="F42" s="61" t="s">
        <v>139</v>
      </c>
      <c r="G42" s="59">
        <v>3848006622</v>
      </c>
      <c r="H42" s="60">
        <f>G23</f>
        <v>31088.04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57"/>
      <c r="G43" s="112"/>
      <c r="H43" s="60">
        <f>SUM(H37:H42)</f>
        <v>94006.79999999999</v>
      </c>
    </row>
    <row r="44" spans="1:8" ht="19.5" customHeight="1" thickBot="1">
      <c r="A44" s="105" t="s">
        <v>64</v>
      </c>
      <c r="B44" s="106"/>
      <c r="C44" s="106"/>
      <c r="D44" s="106"/>
      <c r="E44" s="106"/>
      <c r="F44" s="106"/>
      <c r="G44" s="106"/>
      <c r="H44" s="133"/>
    </row>
    <row r="45" spans="1:8" ht="47.25" customHeight="1" thickBot="1">
      <c r="A45" s="50" t="s">
        <v>171</v>
      </c>
      <c r="B45" s="50" t="s">
        <v>66</v>
      </c>
      <c r="C45" s="51" t="s">
        <v>67</v>
      </c>
      <c r="D45" s="122" t="s">
        <v>141</v>
      </c>
      <c r="E45" s="123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22" t="s">
        <v>69</v>
      </c>
      <c r="E46" s="123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22" t="s">
        <v>71</v>
      </c>
      <c r="E47" s="123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22" t="s">
        <v>73</v>
      </c>
      <c r="E48" s="123"/>
      <c r="F48" s="55">
        <v>0</v>
      </c>
      <c r="G48" s="50"/>
      <c r="H48" s="48"/>
    </row>
    <row r="49" spans="1:8" ht="18.75" customHeight="1" thickBot="1">
      <c r="A49" s="107" t="s">
        <v>74</v>
      </c>
      <c r="B49" s="108"/>
      <c r="C49" s="108"/>
      <c r="D49" s="108"/>
      <c r="E49" s="108"/>
      <c r="F49" s="108"/>
      <c r="G49" s="108"/>
      <c r="H49" s="109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22" t="s">
        <v>15</v>
      </c>
      <c r="E50" s="123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22" t="s">
        <v>18</v>
      </c>
      <c r="E51" s="123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22" t="s">
        <v>20</v>
      </c>
      <c r="E52" s="123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22" t="s">
        <v>53</v>
      </c>
      <c r="E53" s="123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22" t="s">
        <v>55</v>
      </c>
      <c r="E54" s="123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49" t="s">
        <v>57</v>
      </c>
      <c r="E55" s="150"/>
      <c r="F55" s="56">
        <f>D62+E62+F62+G62+H62</f>
        <v>43700.34000000001</v>
      </c>
      <c r="G55" s="52"/>
      <c r="H55" s="54"/>
    </row>
    <row r="56" spans="1:8" ht="30" customHeight="1" thickBot="1">
      <c r="A56" s="18" t="s">
        <v>142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162</v>
      </c>
      <c r="E57" s="69" t="s">
        <v>163</v>
      </c>
      <c r="F57" s="21" t="s">
        <v>164</v>
      </c>
      <c r="G57" s="24" t="s">
        <v>165</v>
      </c>
      <c r="H57" s="41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3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7">
        <f>D60/1638.64</f>
        <v>147.24642386369183</v>
      </c>
      <c r="E59" s="77">
        <f>E60/140.38</f>
        <v>157.1305741558627</v>
      </c>
      <c r="F59" s="77">
        <f>F60/14.34</f>
        <v>671.2928870292887</v>
      </c>
      <c r="G59" s="78">
        <f>G60/22.34</f>
        <v>783.1553267681288</v>
      </c>
      <c r="H59" s="79">
        <f>H60/0.99</f>
        <v>815.3333333333333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5">
        <v>241283.88</v>
      </c>
      <c r="E60" s="65">
        <v>22057.99</v>
      </c>
      <c r="F60" s="65">
        <v>9626.34</v>
      </c>
      <c r="G60" s="74">
        <v>17495.69</v>
      </c>
      <c r="H60" s="70">
        <v>807.18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5">
        <v>201033.87</v>
      </c>
      <c r="E61" s="65">
        <v>19129.41</v>
      </c>
      <c r="F61" s="65">
        <v>14063.37</v>
      </c>
      <c r="G61" s="71">
        <v>12536.91</v>
      </c>
      <c r="H61" s="71">
        <v>689.24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7">
        <f>D60-D61</f>
        <v>40250.01000000001</v>
      </c>
      <c r="E62" s="77">
        <f>E60-E61</f>
        <v>2928.5800000000017</v>
      </c>
      <c r="F62" s="77">
        <f>F60-F61</f>
        <v>-4437.030000000001</v>
      </c>
      <c r="G62" s="79">
        <f>G60-G61</f>
        <v>4958.779999999999</v>
      </c>
      <c r="H62" s="79"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65">
        <v>241283.88</v>
      </c>
      <c r="E63" s="72">
        <v>23219.31</v>
      </c>
      <c r="F63" s="72">
        <v>9611.47</v>
      </c>
      <c r="G63" s="73">
        <v>17623.53</v>
      </c>
      <c r="H63" s="73">
        <v>807.18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0</v>
      </c>
      <c r="E64" s="43">
        <f>E63-E60</f>
        <v>1161.3199999999997</v>
      </c>
      <c r="F64" s="43">
        <f>F63-F60</f>
        <v>-14.8700000000008</v>
      </c>
      <c r="G64" s="43">
        <f>G63-G60</f>
        <v>127.84000000000015</v>
      </c>
      <c r="H64" s="43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7" t="s">
        <v>145</v>
      </c>
      <c r="E65" s="128"/>
      <c r="F65" s="128"/>
      <c r="G65" s="128"/>
      <c r="H65" s="129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0" t="s">
        <v>145</v>
      </c>
      <c r="E66" s="131"/>
      <c r="F66" s="131"/>
      <c r="G66" s="131"/>
      <c r="H66" s="132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05" t="s">
        <v>101</v>
      </c>
      <c r="B68" s="106"/>
      <c r="C68" s="106"/>
      <c r="D68" s="106"/>
      <c r="E68" s="106"/>
      <c r="F68" s="106"/>
      <c r="G68" s="106"/>
      <c r="H68" s="133"/>
    </row>
    <row r="69" spans="1:8" ht="45" customHeight="1" thickBot="1">
      <c r="A69" s="93" t="s">
        <v>102</v>
      </c>
      <c r="B69" s="93" t="s">
        <v>66</v>
      </c>
      <c r="C69" s="94" t="s">
        <v>67</v>
      </c>
      <c r="D69" s="93" t="s">
        <v>66</v>
      </c>
      <c r="E69" s="134" t="s">
        <v>182</v>
      </c>
      <c r="F69" s="135"/>
      <c r="G69" s="136"/>
      <c r="H69" s="95">
        <v>8</v>
      </c>
    </row>
    <row r="70" spans="1:8" ht="45" customHeight="1" thickBot="1">
      <c r="A70" s="93" t="s">
        <v>103</v>
      </c>
      <c r="B70" s="93" t="s">
        <v>69</v>
      </c>
      <c r="C70" s="94" t="s">
        <v>67</v>
      </c>
      <c r="D70" s="93" t="s">
        <v>69</v>
      </c>
      <c r="E70" s="134"/>
      <c r="F70" s="135"/>
      <c r="G70" s="136"/>
      <c r="H70" s="95">
        <v>8</v>
      </c>
    </row>
    <row r="71" spans="1:8" ht="66.75" customHeight="1" thickBot="1">
      <c r="A71" s="93" t="s">
        <v>104</v>
      </c>
      <c r="B71" s="93" t="s">
        <v>71</v>
      </c>
      <c r="C71" s="94" t="s">
        <v>105</v>
      </c>
      <c r="D71" s="93" t="s">
        <v>71</v>
      </c>
      <c r="E71" s="134"/>
      <c r="F71" s="135"/>
      <c r="G71" s="136"/>
      <c r="H71" s="95">
        <v>0</v>
      </c>
    </row>
    <row r="72" spans="1:8" ht="46.5" customHeight="1" thickBot="1">
      <c r="A72" s="93" t="s">
        <v>106</v>
      </c>
      <c r="B72" s="93" t="s">
        <v>73</v>
      </c>
      <c r="C72" s="94" t="s">
        <v>16</v>
      </c>
      <c r="D72" s="93" t="s">
        <v>73</v>
      </c>
      <c r="E72" s="162"/>
      <c r="F72" s="163"/>
      <c r="G72" s="164"/>
      <c r="H72" s="95">
        <f>D64+E64+F64+G64+H64</f>
        <v>1274.289999999999</v>
      </c>
    </row>
    <row r="73" spans="1:8" ht="25.5" customHeight="1" thickBot="1">
      <c r="A73" s="105" t="s">
        <v>107</v>
      </c>
      <c r="B73" s="106"/>
      <c r="C73" s="106"/>
      <c r="D73" s="106"/>
      <c r="E73" s="106"/>
      <c r="F73" s="106"/>
      <c r="G73" s="106"/>
      <c r="H73" s="133"/>
    </row>
    <row r="74" spans="1:8" ht="54.75" customHeight="1" thickBot="1">
      <c r="A74" s="96" t="s">
        <v>108</v>
      </c>
      <c r="B74" s="96" t="s">
        <v>109</v>
      </c>
      <c r="C74" s="97" t="s">
        <v>67</v>
      </c>
      <c r="D74" s="96" t="s">
        <v>109</v>
      </c>
      <c r="E74" s="165" t="s">
        <v>183</v>
      </c>
      <c r="F74" s="166"/>
      <c r="G74" s="167"/>
      <c r="H74" s="98">
        <v>5</v>
      </c>
    </row>
    <row r="75" spans="1:8" ht="26.25" thickBot="1">
      <c r="A75" s="96" t="s">
        <v>110</v>
      </c>
      <c r="B75" s="96" t="s">
        <v>111</v>
      </c>
      <c r="C75" s="97" t="s">
        <v>67</v>
      </c>
      <c r="D75" s="96" t="s">
        <v>111</v>
      </c>
      <c r="E75" s="168"/>
      <c r="F75" s="169"/>
      <c r="G75" s="170"/>
      <c r="H75" s="99"/>
    </row>
    <row r="76" spans="1:8" ht="59.25" customHeight="1" thickBot="1">
      <c r="A76" s="96" t="s">
        <v>112</v>
      </c>
      <c r="B76" s="96" t="s">
        <v>113</v>
      </c>
      <c r="C76" s="97" t="s">
        <v>16</v>
      </c>
      <c r="D76" s="100" t="s">
        <v>113</v>
      </c>
      <c r="E76" s="159" t="s">
        <v>167</v>
      </c>
      <c r="F76" s="160"/>
      <c r="G76" s="160"/>
      <c r="H76" s="161"/>
    </row>
    <row r="77" ht="12.75">
      <c r="A77" s="1"/>
    </row>
    <row r="78" ht="12.75">
      <c r="A78" s="1"/>
    </row>
    <row r="79" spans="1:8" ht="38.25" customHeight="1">
      <c r="A79" s="158" t="s">
        <v>172</v>
      </c>
      <c r="B79" s="158"/>
      <c r="C79" s="158"/>
      <c r="D79" s="158"/>
      <c r="E79" s="158"/>
      <c r="F79" s="158"/>
      <c r="G79" s="158"/>
      <c r="H79" s="158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6">
        <v>1</v>
      </c>
      <c r="B82" s="27" t="s">
        <v>67</v>
      </c>
      <c r="C82" s="124" t="s">
        <v>115</v>
      </c>
      <c r="D82" s="125"/>
      <c r="E82" s="126"/>
    </row>
    <row r="83" spans="1:5" ht="18.75" customHeight="1" thickBot="1">
      <c r="A83" s="28">
        <v>2</v>
      </c>
      <c r="B83" s="4" t="s">
        <v>116</v>
      </c>
      <c r="C83" s="124" t="s">
        <v>117</v>
      </c>
      <c r="D83" s="125"/>
      <c r="E83" s="126"/>
    </row>
    <row r="84" spans="1:5" ht="16.5" customHeight="1" thickBot="1">
      <c r="A84" s="28">
        <v>3</v>
      </c>
      <c r="B84" s="4" t="s">
        <v>118</v>
      </c>
      <c r="C84" s="124" t="s">
        <v>119</v>
      </c>
      <c r="D84" s="125"/>
      <c r="E84" s="126"/>
    </row>
    <row r="85" spans="1:5" ht="13.5" thickBot="1">
      <c r="A85" s="28">
        <v>4</v>
      </c>
      <c r="B85" s="4" t="s">
        <v>16</v>
      </c>
      <c r="C85" s="124" t="s">
        <v>120</v>
      </c>
      <c r="D85" s="125"/>
      <c r="E85" s="126"/>
    </row>
    <row r="86" spans="1:5" ht="24" customHeight="1" thickBot="1">
      <c r="A86" s="28">
        <v>5</v>
      </c>
      <c r="B86" s="4" t="s">
        <v>86</v>
      </c>
      <c r="C86" s="124" t="s">
        <v>121</v>
      </c>
      <c r="D86" s="125"/>
      <c r="E86" s="126"/>
    </row>
    <row r="87" spans="1:5" ht="21" customHeight="1" thickBot="1">
      <c r="A87" s="29">
        <v>6</v>
      </c>
      <c r="B87" s="30" t="s">
        <v>122</v>
      </c>
      <c r="C87" s="124" t="s">
        <v>123</v>
      </c>
      <c r="D87" s="125"/>
      <c r="E87" s="126"/>
    </row>
    <row r="89" spans="2:4" ht="12.75">
      <c r="B89" s="85"/>
      <c r="C89" s="85"/>
      <c r="D89" s="85"/>
    </row>
    <row r="90" ht="12.75">
      <c r="B90" t="s">
        <v>173</v>
      </c>
    </row>
    <row r="91" spans="2:6" ht="48">
      <c r="B91" s="87" t="s">
        <v>174</v>
      </c>
      <c r="C91" s="88" t="s">
        <v>178</v>
      </c>
      <c r="D91" s="89" t="s">
        <v>175</v>
      </c>
      <c r="E91" s="89" t="s">
        <v>176</v>
      </c>
      <c r="F91" s="90" t="s">
        <v>179</v>
      </c>
    </row>
    <row r="92" spans="2:6" ht="12.75">
      <c r="B92" s="87" t="s">
        <v>180</v>
      </c>
      <c r="C92" s="84">
        <f>'[1]Report'!$Z$135</f>
        <v>146.56</v>
      </c>
      <c r="D92" s="91">
        <v>1470.86</v>
      </c>
      <c r="E92" s="91">
        <v>645.01</v>
      </c>
      <c r="F92" s="92">
        <f>C92+E92</f>
        <v>791.5699999999999</v>
      </c>
    </row>
    <row r="93" spans="2:6" ht="12.75">
      <c r="B93" s="87" t="s">
        <v>181</v>
      </c>
      <c r="C93" s="84">
        <f>'[1]Report'!$Z$114</f>
        <v>121.72999999999998</v>
      </c>
      <c r="D93" s="91">
        <v>1504.51</v>
      </c>
      <c r="E93" s="91">
        <v>545.23</v>
      </c>
      <c r="F93" s="92">
        <f>C93+E93</f>
        <v>666.96</v>
      </c>
    </row>
  </sheetData>
  <sheetProtection/>
  <mergeCells count="65">
    <mergeCell ref="D50:E50"/>
    <mergeCell ref="D51:E51"/>
    <mergeCell ref="A79:H79"/>
    <mergeCell ref="E76:H76"/>
    <mergeCell ref="E70:G70"/>
    <mergeCell ref="E71:G71"/>
    <mergeCell ref="E72:G72"/>
    <mergeCell ref="E74:G74"/>
    <mergeCell ref="E75:G75"/>
    <mergeCell ref="D53:E53"/>
    <mergeCell ref="D30:F30"/>
    <mergeCell ref="D46:E46"/>
    <mergeCell ref="D34:F34"/>
    <mergeCell ref="F43:G43"/>
    <mergeCell ref="D31:F31"/>
    <mergeCell ref="D33:F33"/>
    <mergeCell ref="D21:F21"/>
    <mergeCell ref="D19:F19"/>
    <mergeCell ref="D17:F17"/>
    <mergeCell ref="D18:F18"/>
    <mergeCell ref="D10:F10"/>
    <mergeCell ref="D13:F13"/>
    <mergeCell ref="D15:F15"/>
    <mergeCell ref="D16:F16"/>
    <mergeCell ref="D11:F11"/>
    <mergeCell ref="C86:E86"/>
    <mergeCell ref="D54:E54"/>
    <mergeCell ref="D55:E55"/>
    <mergeCell ref="D22:F22"/>
    <mergeCell ref="D23:F23"/>
    <mergeCell ref="D24:F24"/>
    <mergeCell ref="D25:F25"/>
    <mergeCell ref="A44:H44"/>
    <mergeCell ref="D47:E47"/>
    <mergeCell ref="D45:E45"/>
    <mergeCell ref="A68:H68"/>
    <mergeCell ref="A73:H73"/>
    <mergeCell ref="E69:G69"/>
    <mergeCell ref="A1:H1"/>
    <mergeCell ref="D4:F4"/>
    <mergeCell ref="D5:F5"/>
    <mergeCell ref="D6:F6"/>
    <mergeCell ref="D3:F3"/>
    <mergeCell ref="D14:F14"/>
    <mergeCell ref="D20:F20"/>
    <mergeCell ref="D12:F12"/>
    <mergeCell ref="D52:E52"/>
    <mergeCell ref="D48:E48"/>
    <mergeCell ref="C87:E87"/>
    <mergeCell ref="D65:H65"/>
    <mergeCell ref="D66:H66"/>
    <mergeCell ref="C82:E82"/>
    <mergeCell ref="C83:E83"/>
    <mergeCell ref="C84:E84"/>
    <mergeCell ref="C85:E85"/>
    <mergeCell ref="A7:H7"/>
    <mergeCell ref="A35:H35"/>
    <mergeCell ref="A49:H49"/>
    <mergeCell ref="D32:F32"/>
    <mergeCell ref="D27:F27"/>
    <mergeCell ref="D8:F8"/>
    <mergeCell ref="D9:F9"/>
    <mergeCell ref="D26:F26"/>
    <mergeCell ref="D28:F28"/>
    <mergeCell ref="D29:F2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2017-04-11T00:32:15Z</cp:lastPrinted>
  <dcterms:created xsi:type="dcterms:W3CDTF">1996-10-08T23:32:33Z</dcterms:created>
  <dcterms:modified xsi:type="dcterms:W3CDTF">2018-03-13T05:51:00Z</dcterms:modified>
  <cp:category/>
  <cp:version/>
  <cp:contentType/>
  <cp:contentStatus/>
</cp:coreProperties>
</file>