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<sst xmlns="http://schemas.openxmlformats.org/spreadsheetml/2006/main" count="278" uniqueCount="174">
  <si>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</si>
  <si>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</si>
  <si>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</si>
  <si>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</si>
  <si>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</si>
  <si>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</si>
  <si>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</si>
  <si>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</si>
  <si>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</si>
  <si>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</si>
  <si>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</si>
  <si>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</si>
  <si>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</si>
  <si>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</si>
  <si>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</si>
  <si>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</si>
  <si>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</si>
  <si>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</si>
  <si>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</si>
  <si>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</si>
  <si>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</si>
  <si>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</si>
  <si>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</si>
  <si>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</si>
  <si>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</si>
  <si>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</si>
  <si>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</si>
  <si>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</si>
  <si>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</si>
  <si>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</si>
  <si>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</si>
  <si>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</si>
  <si>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</si>
  <si>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</si>
  <si>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</si>
  <si>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</si>
  <si>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</si>
  <si>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</si>
  <si>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</si>
  <si>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</si>
  <si>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</si>
  <si>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</si>
  <si>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</si>
  <si>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</si>
  <si>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</si>
  <si>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</si>
  <si>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</si>
  <si>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</si>
  <si>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</si>
  <si>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</si>
  <si>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</si>
  <si>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</si>
  <si>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</si>
  <si>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</si>
  <si>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</si>
  <si>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</si>
  <si>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</si>
  <si>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</si>
  <si>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</si>
  <si>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</si>
  <si>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</si>
  <si>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</si>
  <si>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</si>
  <si>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</si>
  <si>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</si>
  <si>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</si>
  <si>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</si>
  <si>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</si>
  <si>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</si>
  <si>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</si>
  <si>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</si>
  <si>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</si>
  <si>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</si>
  <si>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</si>
  <si>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</si>
  <si>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</si>
  <si>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</si>
  <si>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</si>
  <si>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</si>
  <si>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</si>
  <si>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</si>
  <si>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</si>
  <si>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</si>
  <si>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</si>
  <si>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</si>
  <si>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</si>
  <si>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</si>
  <si>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</si>
  <si>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</si>
  <si>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</si>
  <si>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</si>
  <si>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</si>
  <si>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</si>
  <si>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</si>
  <si>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</si>
  <si>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</si>
  <si>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</si>
  <si>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</si>
  <si>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</si>
  <si>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</si>
  <si>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</si>
  <si>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</si>
  <si>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</si>
  <si>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</si>
  <si>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</si>
  <si>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</si>
  <si>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</si>
  <si>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</si>
  <si>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</si>
  <si>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</si>
  <si>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</si>
  <si>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</si>
  <si>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</si>
  <si>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</si>
  <si>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</si>
  <si>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</si>
  <si>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</si>
  <si>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</si>
  <si>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</si>
  <si>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</si>
  <si>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</si>
  <si>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</si>
  <si>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</si>
  <si>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</si>
  <si>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</si>
  <si>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</si>
  <si>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</si>
  <si>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</si>
  <si>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</si>
  <si>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</si>
  <si>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</si>
  <si>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</si>
  <si>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</si>
  <si>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</si>
  <si>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</si>
  <si>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</si>
  <si>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</si>
  <si>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</si>
  <si>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</si>
  <si>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</si>
  <si>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</si>
  <si>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</si>
  <si>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</si>
  <si>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</si>
  <si>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</si>
  <si>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</si>
  <si>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</si>
  <si>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</si>
  <si>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</si>
  <si>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</si>
  <si>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</si>
  <si>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</si>
  <si>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</si>
  <si>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</si>
  <si>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</si>
  <si>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</si>
  <si>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</si>
  <si>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</si>
  <si>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</si>
  <si>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</si>
  <si>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</si>
  <si>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</si>
  <si>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</si>
  <si>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</si>
  <si>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</si>
  <si>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</si>
  <si>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</si>
  <si>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</si>
  <si>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</si>
  <si>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</si>
  <si>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</si>
  <si>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</si>
  <si>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</si>
  <si>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БАБУШКИНА, д. 22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</si>
</sst>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7">
      <selection activeCell="H60" sqref="H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6" t="s">
        <v>173</v>
      </c>
      <c r="B1" s="86"/>
      <c r="C1" s="86"/>
      <c r="D1" s="86"/>
      <c r="E1" s="86"/>
      <c r="F1" s="86"/>
      <c r="G1" s="86"/>
      <c r="H1" s="8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22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7"/>
      <c r="E4" s="88"/>
      <c r="F4" s="8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0"/>
      <c r="E5" s="91"/>
      <c r="F5" s="9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3"/>
      <c r="E6" s="94"/>
      <c r="F6" s="95"/>
      <c r="G6" s="36">
        <v>42369</v>
      </c>
      <c r="H6" s="5"/>
    </row>
    <row r="7" spans="1:8" ht="38.25" customHeight="1" thickBot="1">
      <c r="A7" s="135" t="s">
        <v>13</v>
      </c>
      <c r="B7" s="107"/>
      <c r="C7" s="107"/>
      <c r="D7" s="136"/>
      <c r="E7" s="136"/>
      <c r="F7" s="136"/>
      <c r="G7" s="107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4">
        <v>5555.42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65">
        <f>9657.36+2891.72+3726.97+15.17+4528.13</f>
        <v>20819.35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7" t="s">
        <v>23</v>
      </c>
      <c r="E12" s="128"/>
      <c r="F12" s="129"/>
      <c r="G12" s="63">
        <f>G13+G14+G20+G21+G22+G23</f>
        <v>25887.64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6">
        <f>785.22+6218.63</f>
        <v>7003.85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66">
        <f>1019.86+5099.3</f>
        <v>6119.16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66">
        <f>1487.35+2092.91</f>
        <v>3580.2599999999998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67">
        <f>4528.13+G14-G15</f>
        <v>7067.030000000001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6">
        <v>320.7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5555.42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6">
        <f>G18+G15-G17</f>
        <v>8814.98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6">
        <f>967.16+5132.67</f>
        <v>6099.83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5">
        <f>1110.8+5554</f>
        <v>6664.8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1" t="s">
        <v>35</v>
      </c>
      <c r="E24" s="122"/>
      <c r="F24" s="123"/>
      <c r="G24" s="68">
        <f>G25+G26+G27+G28+G29+G30</f>
        <v>14169.260000000002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5">
        <f>2012.91+1225.64+1447.87+1.91+1487.35+0.83+2092.91+1809.21+2154.79+1935.84</f>
        <v>14169.260000000002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10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1" t="s">
        <v>51</v>
      </c>
      <c r="E31" s="102"/>
      <c r="F31" s="103"/>
      <c r="G31" s="69">
        <f>G24+G10</f>
        <v>19724.68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10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103"/>
      <c r="G33" s="76">
        <f>G19</f>
        <v>8814.98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103"/>
      <c r="G34" s="49">
        <f>G11+G12-G24</f>
        <v>32537.729999999996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7"/>
      <c r="G35" s="105"/>
      <c r="H35" s="10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320.7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4.16</v>
      </c>
      <c r="F38" s="83" t="s">
        <v>136</v>
      </c>
      <c r="G38" s="60">
        <v>3810334293</v>
      </c>
      <c r="H38" s="61">
        <f>G13</f>
        <v>7003.85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6099.83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6664.8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103"/>
      <c r="H43" s="61">
        <f>SUM(H37:H42)</f>
        <v>20089.18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9" t="s">
        <v>141</v>
      </c>
      <c r="E45" s="10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9" t="s">
        <v>69</v>
      </c>
      <c r="E46" s="10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9" t="s">
        <v>71</v>
      </c>
      <c r="E47" s="10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9" t="s">
        <v>73</v>
      </c>
      <c r="E48" s="100"/>
      <c r="F48" s="56">
        <v>0</v>
      </c>
      <c r="G48" s="51"/>
      <c r="H48" s="49"/>
    </row>
    <row r="49" spans="1:8" ht="18.75" customHeight="1" thickBot="1">
      <c r="A49" s="96" t="s">
        <v>74</v>
      </c>
      <c r="B49" s="97"/>
      <c r="C49" s="97"/>
      <c r="D49" s="97"/>
      <c r="E49" s="97"/>
      <c r="F49" s="97"/>
      <c r="G49" s="97"/>
      <c r="H49" s="9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9" t="s">
        <v>15</v>
      </c>
      <c r="E50" s="10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9" t="s">
        <v>18</v>
      </c>
      <c r="E51" s="10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9" t="s">
        <v>20</v>
      </c>
      <c r="E52" s="10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9" t="s">
        <v>53</v>
      </c>
      <c r="E53" s="10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9" t="s">
        <v>55</v>
      </c>
      <c r="E54" s="10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1010.63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v>0</v>
      </c>
      <c r="E59" s="79">
        <v>0</v>
      </c>
      <c r="F59" s="79">
        <f>F60/12</f>
        <v>195.99666666666667</v>
      </c>
      <c r="G59" s="80">
        <v>0</v>
      </c>
      <c r="H59" s="81">
        <f>H60/0.88</f>
        <v>241.1590909090909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316.52+2035.44</f>
        <v>2351.96</v>
      </c>
      <c r="G60" s="75">
        <v>0</v>
      </c>
      <c r="H60" s="71">
        <f>34.02+178.2</f>
        <v>212.22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358.45+1080.5</f>
        <v>1438.95</v>
      </c>
      <c r="G61" s="72">
        <v>0</v>
      </c>
      <c r="H61" s="72">
        <f>0.01+98.72+12.84+3.03</f>
        <v>114.60000000000001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913.01</v>
      </c>
      <c r="G62" s="81">
        <f>G60-G61</f>
        <v>0</v>
      </c>
      <c r="H62" s="81">
        <f>H60-H61</f>
        <v>97.61999999999999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316.52+1939.18</f>
        <v>2255.7</v>
      </c>
      <c r="G63" s="74">
        <v>0</v>
      </c>
      <c r="H63" s="74">
        <f>178.2</f>
        <v>178.2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-96.26000000000022</v>
      </c>
      <c r="G64" s="44">
        <f>G63-G60</f>
        <v>0</v>
      </c>
      <c r="H64" s="44">
        <f>H63-H60</f>
        <v>-34.02000000000001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2" t="s">
        <v>145</v>
      </c>
      <c r="E65" s="113"/>
      <c r="F65" s="113"/>
      <c r="G65" s="113"/>
      <c r="H65" s="11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5" t="s">
        <v>145</v>
      </c>
      <c r="E66" s="116"/>
      <c r="F66" s="116"/>
      <c r="G66" s="116"/>
      <c r="H66" s="11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/>
      <c r="F69" s="102"/>
      <c r="G69" s="10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10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10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5"/>
      <c r="F72" s="116"/>
      <c r="G72" s="117"/>
      <c r="H72" s="26">
        <f>D64+E64+F64+G64+H64</f>
        <v>-130.28000000000023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/>
      <c r="F74" s="102"/>
      <c r="G74" s="10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/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</sheetData>
  <sheetProtection/>
  <mergeCells count="65"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A7:H7"/>
    <mergeCell ref="D22:F22"/>
    <mergeCell ref="D23:F23"/>
    <mergeCell ref="D24:F24"/>
    <mergeCell ref="D25:F25"/>
    <mergeCell ref="D26:F26"/>
    <mergeCell ref="D28:F28"/>
    <mergeCell ref="A73:H73"/>
    <mergeCell ref="E69:G69"/>
    <mergeCell ref="F43:G43"/>
    <mergeCell ref="C86:E86"/>
    <mergeCell ref="D54:E54"/>
    <mergeCell ref="D55:E55"/>
    <mergeCell ref="D47:E47"/>
    <mergeCell ref="A79:H79"/>
    <mergeCell ref="E76:H76"/>
    <mergeCell ref="E70:G70"/>
    <mergeCell ref="D27:F27"/>
    <mergeCell ref="D33:F33"/>
    <mergeCell ref="C87:E87"/>
    <mergeCell ref="D65:H65"/>
    <mergeCell ref="D66:H66"/>
    <mergeCell ref="C82:E82"/>
    <mergeCell ref="C83:E83"/>
    <mergeCell ref="C84:E84"/>
    <mergeCell ref="C85:E85"/>
    <mergeCell ref="A68:H68"/>
    <mergeCell ref="D50:E50"/>
    <mergeCell ref="D51:E51"/>
    <mergeCell ref="D52:E52"/>
    <mergeCell ref="D48:E48"/>
    <mergeCell ref="A35:H35"/>
    <mergeCell ref="D29:F29"/>
    <mergeCell ref="D31:F31"/>
    <mergeCell ref="D30:F30"/>
    <mergeCell ref="D32:F32"/>
    <mergeCell ref="A1:H1"/>
    <mergeCell ref="D4:F4"/>
    <mergeCell ref="D5:F5"/>
    <mergeCell ref="D6:F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2016-03-11T07:27:31Z</dcterms:modified>
  <cp:category/>
  <cp:version/>
  <cp:contentType/>
  <cp:contentStatus/>
</cp:coreProperties>
</file>