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<sst xmlns="http://schemas.openxmlformats.org/spreadsheetml/2006/main" count="294" uniqueCount="190">
  <si>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</si>
  <si>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</si>
  <si>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</si>
  <si>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</si>
  <si>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</si>
  <si>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</si>
  <si>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</si>
  <si>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</si>
  <si>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</si>
  <si>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</si>
  <si>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</si>
  <si>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</si>
  <si>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</si>
  <si>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</si>
  <si>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</si>
  <si>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</si>
  <si>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</si>
  <si>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</si>
  <si>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</si>
  <si>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</si>
  <si>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</si>
  <si>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</si>
  <si>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</si>
  <si>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</si>
  <si>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</si>
  <si>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</si>
  <si>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</si>
  <si>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</si>
  <si>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</si>
  <si>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</si>
  <si>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</si>
  <si>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</si>
  <si>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</si>
  <si>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</si>
  <si>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</si>
  <si>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</si>
  <si>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</si>
  <si>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</si>
  <si>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</si>
  <si>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</si>
  <si>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</si>
  <si>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</si>
  <si>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</si>
  <si>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</si>
  <si>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</si>
  <si>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</si>
  <si>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</si>
  <si>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</si>
  <si>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</si>
  <si>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</si>
  <si>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</si>
  <si>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</si>
  <si>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</si>
  <si>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</si>
  <si>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</si>
  <si>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</si>
  <si>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</si>
  <si>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</si>
  <si>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</si>
  <si>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</si>
  <si>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</si>
  <si>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</si>
  <si>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</si>
  <si>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</si>
  <si>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</si>
  <si>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</si>
  <si>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</si>
  <si>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</si>
  <si>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</si>
  <si>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</si>
  <si>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</si>
  <si>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</si>
  <si>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</si>
  <si>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</si>
  <si>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</si>
  <si>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</si>
  <si>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</si>
  <si>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</si>
  <si>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</si>
  <si>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</si>
  <si>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</si>
  <si>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</si>
  <si>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</si>
  <si>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</si>
  <si>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</si>
  <si>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</si>
  <si>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</si>
  <si>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</si>
  <si>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</si>
  <si>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</si>
  <si>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</si>
  <si>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</si>
  <si>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</si>
  <si>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</si>
  <si>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</si>
  <si>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</si>
  <si>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</si>
  <si>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</si>
  <si>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</si>
  <si>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</si>
  <si>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</si>
  <si>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</si>
  <si>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</si>
  <si>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</si>
  <si>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</si>
  <si>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</si>
  <si>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</si>
  <si>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</si>
  <si>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</si>
  <si>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</si>
  <si>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</si>
  <si>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</si>
  <si>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</si>
  <si>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</si>
  <si>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</si>
  <si>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</si>
  <si>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</si>
  <si>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</si>
  <si>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</si>
  <si>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</si>
  <si>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</si>
  <si>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</si>
  <si>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</si>
  <si>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</si>
  <si>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</si>
  <si>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</si>
  <si>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</si>
  <si>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</si>
  <si>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</si>
  <si>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</si>
  <si>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</si>
  <si>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</si>
  <si>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</si>
  <si>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</si>
  <si>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</si>
  <si>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</si>
  <si>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</si>
  <si>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</si>
  <si>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</si>
  <si>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</si>
  <si>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</si>
  <si>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</si>
  <si>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</si>
  <si>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</si>
  <si>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</si>
  <si>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</si>
  <si>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</si>
  <si>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</si>
  <si>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</si>
  <si>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</si>
  <si>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</si>
  <si>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</si>
  <si>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</si>
  <si>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</si>
  <si>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</si>
  <si>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</si>
  <si>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</si>
  <si>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</si>
  <si>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</si>
  <si>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</si>
  <si>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</si>
  <si>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</si>
  <si>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</si>
  <si>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</si>
  <si>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</si>
  <si>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</si>
  <si>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</si>
  <si>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</si>
  <si>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</si>
  <si>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</si>
  <si>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</si>
  <si>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</si>
  <si>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</si>
  <si>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</si>
  <si>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</si>
  <si>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</si>
  <si>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</si>
  <si>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</si>
  <si>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</si>
  <si>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</si>
  <si>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</si>
  <si>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</si>
  <si>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</si>
  <si>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</si>
  <si>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</si>
  <si>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</si>
  <si>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 </t>
    </r>
    <r>
      <rPr>
        <b/>
        <sz val="12"/>
        <color indexed="10"/>
        <rFont val="Arial"/>
        <family val="2"/>
      </rPr>
      <t xml:space="preserve"> за 2019 год</t>
    </r>
  </si>
  <si>
    <t>ООО "Ауксилиум""</t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</si>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</sst>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39">
      <selection activeCell="G44" sqref="G44:G4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186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2"/>
      <c r="E3" s="163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3"/>
      <c r="E4" s="154"/>
      <c r="F4" s="155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6"/>
      <c r="E5" s="157"/>
      <c r="F5" s="158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9"/>
      <c r="E6" s="160"/>
      <c r="F6" s="161"/>
      <c r="G6" s="99">
        <v>43830</v>
      </c>
      <c r="H6" s="5"/>
    </row>
    <row r="7" spans="1:8" ht="38.25" customHeight="1" thickBot="1">
      <c r="A7" s="168" t="s">
        <v>13</v>
      </c>
      <c r="B7" s="147"/>
      <c r="C7" s="147"/>
      <c r="D7" s="169"/>
      <c r="E7" s="169"/>
      <c r="F7" s="169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65" t="s">
        <v>3</v>
      </c>
      <c r="E8" s="166"/>
      <c r="F8" s="16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0" t="s">
        <v>15</v>
      </c>
      <c r="E9" s="163"/>
      <c r="F9" s="17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0" t="s">
        <v>18</v>
      </c>
      <c r="E10" s="163"/>
      <c r="F10" s="171"/>
      <c r="G10" s="57">
        <v>63909.18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0" t="s">
        <v>20</v>
      </c>
      <c r="E11" s="163"/>
      <c r="F11" s="171"/>
      <c r="G11" s="72">
        <v>16522.92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3">
        <f>G13+G14+G20+G21+G22+G23+G31+G24</f>
        <v>96442.38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9" t="s">
        <v>26</v>
      </c>
      <c r="E13" s="140"/>
      <c r="F13" s="141"/>
      <c r="G13" s="59">
        <v>17882.51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9" t="s">
        <v>29</v>
      </c>
      <c r="E14" s="140"/>
      <c r="F14" s="141"/>
      <c r="G14" s="74">
        <f>G32+12529.66</f>
        <v>12529.66</v>
      </c>
      <c r="H14" s="5"/>
    </row>
    <row r="15" spans="1:8" ht="26.25" customHeight="1" thickBot="1">
      <c r="A15" s="4"/>
      <c r="B15" s="6"/>
      <c r="C15" s="3" t="s">
        <v>16</v>
      </c>
      <c r="D15" s="139" t="s">
        <v>149</v>
      </c>
      <c r="E15" s="140"/>
      <c r="F15" s="141"/>
      <c r="G15" s="75">
        <f>G34+13481.79</f>
        <v>13481.79</v>
      </c>
      <c r="H15" s="5"/>
    </row>
    <row r="16" spans="1:8" ht="13.5" customHeight="1" thickBot="1">
      <c r="A16" s="4"/>
      <c r="B16" s="6"/>
      <c r="C16" s="3" t="s">
        <v>16</v>
      </c>
      <c r="D16" s="139" t="s">
        <v>150</v>
      </c>
      <c r="E16" s="140"/>
      <c r="F16" s="141"/>
      <c r="G16" s="76">
        <f>G37+1235.65</f>
        <v>1235.65</v>
      </c>
      <c r="H16" s="43"/>
    </row>
    <row r="17" spans="1:8" ht="13.5" customHeight="1" thickBot="1">
      <c r="A17" s="4"/>
      <c r="B17" s="6"/>
      <c r="C17" s="3" t="s">
        <v>16</v>
      </c>
      <c r="D17" s="139" t="s">
        <v>151</v>
      </c>
      <c r="E17" s="140"/>
      <c r="F17" s="141"/>
      <c r="G17" s="59">
        <v>51489</v>
      </c>
      <c r="H17" s="5"/>
    </row>
    <row r="18" spans="1:8" ht="24.75" customHeight="1" thickBot="1">
      <c r="A18" s="4"/>
      <c r="B18" s="6"/>
      <c r="C18" s="3" t="s">
        <v>16</v>
      </c>
      <c r="D18" s="139" t="s">
        <v>18</v>
      </c>
      <c r="E18" s="140"/>
      <c r="F18" s="141"/>
      <c r="G18" s="13">
        <f>G10</f>
        <v>63909.18</v>
      </c>
      <c r="H18" s="41"/>
    </row>
    <row r="19" spans="1:8" ht="27" customHeight="1" thickBot="1">
      <c r="A19" s="4"/>
      <c r="B19" s="6"/>
      <c r="C19" s="3" t="s">
        <v>16</v>
      </c>
      <c r="D19" s="139" t="s">
        <v>55</v>
      </c>
      <c r="E19" s="140"/>
      <c r="F19" s="141"/>
      <c r="G19" s="61">
        <f>G18+G15-G17</f>
        <v>25901.97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22647.4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0" t="s">
        <v>144</v>
      </c>
      <c r="E21" s="163"/>
      <c r="F21" s="171"/>
      <c r="G21" s="58">
        <v>0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0" t="s">
        <v>145</v>
      </c>
      <c r="E22" s="163"/>
      <c r="F22" s="171"/>
      <c r="G22" s="58">
        <v>4823.54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37470.95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8" t="s">
        <v>179</v>
      </c>
      <c r="E24" s="189"/>
      <c r="F24" s="190"/>
      <c r="G24" s="58">
        <v>1088.32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0" t="s">
        <v>35</v>
      </c>
      <c r="E25" s="163"/>
      <c r="F25" s="171"/>
      <c r="G25" s="71">
        <f>G26+G33</f>
        <v>101260.59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6">
        <v>101260.59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9" t="s">
        <v>41</v>
      </c>
      <c r="E27" s="140"/>
      <c r="F27" s="14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9" t="s">
        <v>44</v>
      </c>
      <c r="E28" s="140"/>
      <c r="F28" s="141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9" t="s">
        <v>47</v>
      </c>
      <c r="E29" s="140"/>
      <c r="F29" s="141"/>
      <c r="G29" s="78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9"/>
      <c r="E30" s="140"/>
      <c r="F30" s="141"/>
      <c r="G30" s="89"/>
      <c r="H30" s="67"/>
      <c r="I30" s="63"/>
    </row>
    <row r="31" spans="1:9" ht="13.5" customHeight="1" thickBot="1">
      <c r="A31" s="4"/>
      <c r="B31" s="12"/>
      <c r="C31" s="3"/>
      <c r="D31" s="139" t="s">
        <v>162</v>
      </c>
      <c r="E31" s="140"/>
      <c r="F31" s="140"/>
      <c r="G31" s="69">
        <v>0</v>
      </c>
      <c r="H31" s="68"/>
      <c r="I31" s="63"/>
    </row>
    <row r="32" spans="1:9" ht="13.5" customHeight="1" thickBot="1">
      <c r="A32" s="4"/>
      <c r="B32" s="12"/>
      <c r="C32" s="3"/>
      <c r="D32" s="199" t="s">
        <v>183</v>
      </c>
      <c r="E32" s="200"/>
      <c r="F32" s="201"/>
      <c r="G32" s="69">
        <v>0</v>
      </c>
      <c r="H32" s="68"/>
      <c r="I32" s="63"/>
    </row>
    <row r="33" spans="1:10" ht="13.5" customHeight="1" thickBot="1">
      <c r="A33" s="4"/>
      <c r="B33" s="12"/>
      <c r="C33" s="3"/>
      <c r="D33" s="139" t="s">
        <v>163</v>
      </c>
      <c r="E33" s="140"/>
      <c r="F33" s="140"/>
      <c r="G33" s="69">
        <v>0</v>
      </c>
      <c r="H33" s="68"/>
      <c r="I33" s="77"/>
      <c r="J33" t="s">
        <v>161</v>
      </c>
    </row>
    <row r="34" spans="1:9" ht="13.5" customHeight="1" thickBot="1">
      <c r="A34" s="4"/>
      <c r="B34" s="12"/>
      <c r="C34" s="3"/>
      <c r="D34" s="139" t="s">
        <v>175</v>
      </c>
      <c r="E34" s="140"/>
      <c r="F34" s="197"/>
      <c r="G34" s="70">
        <v>0</v>
      </c>
      <c r="H34" s="68"/>
      <c r="I34" s="77"/>
    </row>
    <row r="35" spans="1:9" ht="21.75" customHeight="1" thickBot="1">
      <c r="A35" s="4"/>
      <c r="B35" s="12"/>
      <c r="C35" s="3"/>
      <c r="D35" s="139" t="s">
        <v>165</v>
      </c>
      <c r="E35" s="140"/>
      <c r="F35" s="140"/>
      <c r="G35" s="70">
        <v>0</v>
      </c>
      <c r="H35" s="68"/>
      <c r="I35" s="63"/>
    </row>
    <row r="36" spans="1:9" ht="27.75" customHeight="1" thickBot="1">
      <c r="A36" s="4"/>
      <c r="B36" s="12"/>
      <c r="C36" s="3"/>
      <c r="D36" s="139" t="s">
        <v>164</v>
      </c>
      <c r="E36" s="140"/>
      <c r="F36" s="140"/>
      <c r="G36" s="95">
        <f>G35+G31-G33</f>
        <v>0</v>
      </c>
      <c r="H36" s="68"/>
      <c r="I36" s="63"/>
    </row>
    <row r="37" spans="1:9" ht="27.75" customHeight="1" thickBot="1">
      <c r="A37" s="4"/>
      <c r="B37" s="12"/>
      <c r="C37" s="3"/>
      <c r="D37" s="139" t="s">
        <v>184</v>
      </c>
      <c r="E37" s="140"/>
      <c r="F37" s="140"/>
      <c r="G37" s="116">
        <v>0</v>
      </c>
      <c r="H37" s="68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9" t="s">
        <v>51</v>
      </c>
      <c r="E38" s="140"/>
      <c r="F38" s="141"/>
      <c r="G38" s="60">
        <f>G25+G40</f>
        <v>127162.56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9" t="s">
        <v>53</v>
      </c>
      <c r="E39" s="140"/>
      <c r="F39" s="141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9" t="s">
        <v>55</v>
      </c>
      <c r="E40" s="140"/>
      <c r="F40" s="141"/>
      <c r="G40" s="61">
        <f>G19</f>
        <v>25901.97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9" t="s">
        <v>57</v>
      </c>
      <c r="E41" s="140"/>
      <c r="F41" s="141"/>
      <c r="G41" s="44">
        <f>G11+G12+G31-G25</f>
        <v>11704.710000000006</v>
      </c>
      <c r="H41" s="44"/>
    </row>
    <row r="42" spans="1:8" ht="38.25" customHeight="1" thickBot="1">
      <c r="A42" s="136" t="s">
        <v>58</v>
      </c>
      <c r="B42" s="137"/>
      <c r="C42" s="137"/>
      <c r="D42" s="137"/>
      <c r="E42" s="137"/>
      <c r="F42" s="147"/>
      <c r="G42" s="137"/>
      <c r="H42" s="148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51489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3.04</v>
      </c>
      <c r="F45" s="64" t="s">
        <v>187</v>
      </c>
      <c r="G45" s="54">
        <v>3848006622</v>
      </c>
      <c r="H45" s="55">
        <f>G13</f>
        <v>17882.51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5" t="s">
        <v>134</v>
      </c>
      <c r="G46" s="54">
        <v>3848000155</v>
      </c>
      <c r="H46" s="55">
        <f>G20</f>
        <v>22647.4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5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4823.54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37470.95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1"/>
      <c r="H50" s="55">
        <f>SUM(H44:H49)</f>
        <v>134313.4</v>
      </c>
    </row>
    <row r="51" spans="1:8" ht="19.5" customHeight="1" thickBot="1">
      <c r="A51" s="136" t="s">
        <v>64</v>
      </c>
      <c r="B51" s="137"/>
      <c r="C51" s="137"/>
      <c r="D51" s="137"/>
      <c r="E51" s="137"/>
      <c r="F51" s="137"/>
      <c r="G51" s="137"/>
      <c r="H51" s="138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180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2" t="s">
        <v>73</v>
      </c>
      <c r="B56" s="143"/>
      <c r="C56" s="143"/>
      <c r="D56" s="143"/>
      <c r="E56" s="143"/>
      <c r="F56" s="143"/>
      <c r="G56" s="143"/>
      <c r="H56" s="14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5" t="s">
        <v>57</v>
      </c>
      <c r="E62" s="146"/>
      <c r="F62" s="51">
        <f>D69+E69+F69+G69+H69</f>
        <v>1450.7400000000016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188</v>
      </c>
      <c r="E64" s="118"/>
      <c r="F64" s="119"/>
      <c r="G64" s="120"/>
      <c r="H64" s="110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189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90">
        <f>D67/557.76</f>
        <v>29.917132816982217</v>
      </c>
      <c r="E66" s="90"/>
      <c r="F66" s="90"/>
      <c r="G66" s="121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3">
        <v>16686.58</v>
      </c>
      <c r="E67" s="88"/>
      <c r="F67" s="88"/>
      <c r="G67" s="122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3">
        <v>15235.84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1450.7400000000016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4">
        <f>D67</f>
        <v>16686.58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2" t="s">
        <v>140</v>
      </c>
      <c r="E72" s="173"/>
      <c r="F72" s="173"/>
      <c r="G72" s="173"/>
      <c r="H72" s="174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5" t="s">
        <v>140</v>
      </c>
      <c r="E73" s="176"/>
      <c r="F73" s="176"/>
      <c r="G73" s="176"/>
      <c r="H73" s="17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6" t="s">
        <v>100</v>
      </c>
      <c r="B75" s="137"/>
      <c r="C75" s="137"/>
      <c r="D75" s="137"/>
      <c r="E75" s="137"/>
      <c r="F75" s="137"/>
      <c r="G75" s="137"/>
      <c r="H75" s="138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 t="s">
        <v>171</v>
      </c>
      <c r="F76" s="134"/>
      <c r="G76" s="135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49"/>
      <c r="F79" s="150"/>
      <c r="G79" s="151"/>
      <c r="H79" s="94">
        <v>-12179.43</v>
      </c>
    </row>
    <row r="80" spans="1:8" ht="25.5" customHeight="1" thickBot="1">
      <c r="A80" s="136" t="s">
        <v>106</v>
      </c>
      <c r="B80" s="137"/>
      <c r="C80" s="137"/>
      <c r="D80" s="137"/>
      <c r="E80" s="137"/>
      <c r="F80" s="137"/>
      <c r="G80" s="137"/>
      <c r="H80" s="138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/>
      <c r="F81" s="179"/>
      <c r="G81" s="180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181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177</v>
      </c>
      <c r="D97" s="83" t="s">
        <v>185</v>
      </c>
      <c r="E97" s="82" t="s">
        <v>176</v>
      </c>
      <c r="F97" s="84" t="s">
        <v>168</v>
      </c>
    </row>
    <row r="98" spans="2:6" ht="22.5">
      <c r="B98" s="85" t="s">
        <v>169</v>
      </c>
      <c r="C98" s="79">
        <v>699.5</v>
      </c>
      <c r="D98" s="117"/>
      <c r="E98" s="86"/>
      <c r="F98" s="86">
        <f>C98+D98-E98</f>
        <v>699.5</v>
      </c>
    </row>
    <row r="99" spans="2:6" ht="22.5">
      <c r="B99" s="85" t="s">
        <v>170</v>
      </c>
      <c r="C99" s="79">
        <v>1006.31</v>
      </c>
      <c r="D99" s="117"/>
      <c r="E99" s="86"/>
      <c r="F99" s="86">
        <f>C99+D99-E99</f>
        <v>1006.31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2020-03-10T05:02:16Z</dcterms:modified>
  <cp:category/>
  <cp:version/>
  <cp:contentType/>
  <cp:contentStatus/>
</cp:coreProperties>
</file>