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externalReferences>
    <externalReference r:id="rId8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'2.8.'!$A$1:$H$93</definedName>
  </definedNames>
  <calcPr fullCalcOnLoad="1"/>
</workbook>
</file>

<file path=xl/sharedStrings.xml><?xml version="1.0" encoding="utf-8"?>
<sst xmlns="http://schemas.openxmlformats.org/spreadsheetml/2006/main" count="300" uniqueCount="195">
  <si>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</si>
  <si>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</si>
  <si>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</si>
  <si>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</si>
  <si>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</si>
  <si>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</si>
  <si>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</si>
  <si>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</si>
  <si>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</si>
  <si>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</si>
  <si>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</si>
  <si>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</si>
  <si>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</si>
  <si>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</si>
  <si>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</si>
  <si>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</si>
  <si>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</si>
  <si>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</si>
  <si>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</si>
  <si>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</si>
  <si>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</si>
  <si>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</si>
  <si>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</si>
  <si>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</si>
  <si>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</si>
  <si>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</si>
  <si>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</si>
  <si>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</si>
  <si>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</si>
  <si>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</si>
  <si>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</si>
  <si>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</si>
  <si>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</si>
  <si>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</si>
  <si>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</si>
  <si>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</si>
  <si>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</si>
  <si>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</si>
  <si>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</si>
  <si>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</si>
  <si>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</si>
  <si>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</si>
  <si>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</si>
  <si>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</si>
  <si>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</si>
  <si>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</si>
  <si>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</si>
  <si>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</si>
  <si>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</si>
  <si>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</si>
  <si>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</si>
  <si>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</si>
  <si>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</si>
  <si>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</si>
  <si>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</si>
  <si>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</si>
  <si>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</si>
  <si>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</si>
  <si>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</si>
  <si>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</si>
  <si>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</si>
  <si>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</si>
  <si>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</si>
  <si>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</si>
  <si>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</si>
  <si>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</si>
  <si>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</si>
  <si>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</si>
  <si>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</si>
  <si>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</si>
  <si>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</si>
  <si>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</si>
  <si>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</si>
  <si>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</si>
  <si>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</si>
  <si>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</si>
  <si>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</si>
  <si>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</si>
  <si>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</si>
  <si>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</si>
  <si>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</si>
  <si>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</si>
  <si>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</si>
  <si>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</si>
  <si>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</si>
  <si>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</si>
  <si>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</si>
  <si>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</si>
  <si>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</si>
  <si>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</si>
  <si>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</si>
  <si>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</si>
  <si>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</si>
  <si>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</si>
  <si>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</si>
  <si>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</si>
  <si>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</si>
  <si>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</si>
  <si>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</si>
  <si>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</si>
  <si>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</si>
  <si>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</si>
  <si>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</si>
  <si>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</si>
  <si>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</si>
  <si>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</si>
  <si>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</si>
  <si>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</si>
  <si>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</si>
  <si>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</si>
  <si>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</si>
  <si>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</si>
  <si>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</si>
  <si>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</si>
  <si>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</si>
  <si>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</si>
  <si>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</si>
  <si>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</si>
  <si>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</si>
  <si>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</si>
  <si>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</si>
  <si>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</si>
  <si>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</si>
  <si>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</si>
  <si>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</si>
  <si>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</si>
  <si>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</si>
  <si>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</si>
  <si>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</si>
  <si>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</si>
  <si>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</si>
  <si>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</si>
  <si>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</si>
  <si>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</si>
  <si>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</si>
  <si>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</si>
  <si>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</si>
  <si>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</si>
  <si>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</si>
  <si>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</si>
  <si>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</si>
  <si>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</si>
  <si>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</si>
  <si>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</si>
  <si>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</si>
  <si>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</si>
  <si>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</si>
  <si>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</si>
  <si>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</si>
  <si>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</si>
  <si>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</si>
  <si>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</si>
  <si>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</si>
  <si>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</si>
  <si>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</si>
  <si>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</si>
  <si>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</si>
  <si>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</si>
  <si>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</si>
  <si>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</si>
  <si>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</si>
  <si>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</si>
  <si>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</si>
  <si>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</si>
  <si>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</si>
  <si>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</si>
  <si>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</si>
  <si>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</si>
  <si>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</si>
  <si>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</si>
  <si>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</si>
  <si>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</si>
  <si>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</si>
  <si>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</si>
  <si>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</si>
  <si>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</si>
  <si>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</si>
  <si>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</si>
  <si>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</si>
  <si>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</si>
  <si>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</si>
  <si>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</si>
  <si>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</si>
  <si>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</si>
  <si>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</si>
  <si>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</si>
  <si>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</si>
  <si>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</si>
  <si>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</si>
  <si>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</si>
  <si>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</si>
  <si>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</si>
  <si>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</si>
  <si>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ГЕРОЯ ИВАНА ТОНКОНОГА, д. 45                                                                                                                                                     за 2017  год</t>
  </si>
  <si>
    <t>кв.1,2,3,5,6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</si>
</sst>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4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16">
          <cell r="H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0" t="s">
        <v>193</v>
      </c>
      <c r="B1" s="130"/>
      <c r="C1" s="130"/>
      <c r="D1" s="130"/>
      <c r="E1" s="130"/>
      <c r="F1" s="130"/>
      <c r="G1" s="130"/>
      <c r="H1" s="13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0"/>
      <c r="E3" s="141"/>
      <c r="F3" s="14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1"/>
      <c r="E4" s="132"/>
      <c r="F4" s="133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34"/>
      <c r="E5" s="135"/>
      <c r="F5" s="136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37"/>
      <c r="E6" s="138"/>
      <c r="F6" s="139"/>
      <c r="G6" s="36">
        <v>43100</v>
      </c>
      <c r="H6" s="5"/>
    </row>
    <row r="7" spans="1:8" ht="38.25" customHeight="1" thickBot="1">
      <c r="A7" s="117" t="s">
        <v>13</v>
      </c>
      <c r="B7" s="118"/>
      <c r="C7" s="118"/>
      <c r="D7" s="119"/>
      <c r="E7" s="119"/>
      <c r="F7" s="119"/>
      <c r="G7" s="118"/>
      <c r="H7" s="120"/>
    </row>
    <row r="8" spans="1:8" ht="33" customHeight="1" thickBot="1">
      <c r="A8" s="40" t="s">
        <v>0</v>
      </c>
      <c r="B8" s="39" t="s">
        <v>1</v>
      </c>
      <c r="C8" s="41" t="s">
        <v>2</v>
      </c>
      <c r="D8" s="143" t="s">
        <v>3</v>
      </c>
      <c r="E8" s="144"/>
      <c r="F8" s="14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8" t="s">
        <v>15</v>
      </c>
      <c r="E9" s="141"/>
      <c r="F9" s="15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8" t="s">
        <v>18</v>
      </c>
      <c r="E10" s="141"/>
      <c r="F10" s="159"/>
      <c r="G10" s="63">
        <v>8822.98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8" t="s">
        <v>20</v>
      </c>
      <c r="E11" s="141"/>
      <c r="F11" s="159"/>
      <c r="G11" s="89">
        <v>63986.31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63" t="s">
        <v>23</v>
      </c>
      <c r="E12" s="164"/>
      <c r="F12" s="165"/>
      <c r="G12" s="90">
        <f>G13+G14+G20+G21+G22+G23+G31</f>
        <v>39903.31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3" t="s">
        <v>26</v>
      </c>
      <c r="E13" s="124"/>
      <c r="F13" s="128"/>
      <c r="G13" s="65">
        <v>16862.38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3" t="s">
        <v>29</v>
      </c>
      <c r="E14" s="124"/>
      <c r="F14" s="128"/>
      <c r="G14" s="91">
        <v>5127.36</v>
      </c>
      <c r="H14" s="5"/>
    </row>
    <row r="15" spans="1:8" ht="26.25" customHeight="1" thickBot="1">
      <c r="A15" s="4"/>
      <c r="B15" s="6"/>
      <c r="C15" s="3" t="s">
        <v>16</v>
      </c>
      <c r="D15" s="123" t="s">
        <v>156</v>
      </c>
      <c r="E15" s="124"/>
      <c r="F15" s="128"/>
      <c r="G15" s="92">
        <v>4474.29</v>
      </c>
      <c r="H15" s="5"/>
    </row>
    <row r="16" spans="1:8" ht="13.5" customHeight="1" thickBot="1">
      <c r="A16" s="4"/>
      <c r="B16" s="6"/>
      <c r="C16" s="3" t="s">
        <v>16</v>
      </c>
      <c r="D16" s="123" t="s">
        <v>157</v>
      </c>
      <c r="E16" s="124"/>
      <c r="F16" s="128"/>
      <c r="G16" s="93">
        <f>12341+G14-G15</f>
        <v>12994.07</v>
      </c>
      <c r="H16" s="49"/>
    </row>
    <row r="17" spans="1:8" ht="13.5" customHeight="1" thickBot="1">
      <c r="A17" s="4"/>
      <c r="B17" s="6"/>
      <c r="C17" s="3" t="s">
        <v>16</v>
      </c>
      <c r="D17" s="123" t="s">
        <v>158</v>
      </c>
      <c r="E17" s="124"/>
      <c r="F17" s="128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23" t="s">
        <v>18</v>
      </c>
      <c r="E18" s="124"/>
      <c r="F18" s="128"/>
      <c r="G18" s="14">
        <f>G10</f>
        <v>8822.98</v>
      </c>
      <c r="H18" s="5"/>
    </row>
    <row r="19" spans="1:8" ht="27" customHeight="1" thickBot="1">
      <c r="A19" s="4"/>
      <c r="B19" s="6"/>
      <c r="C19" s="3" t="s">
        <v>16</v>
      </c>
      <c r="D19" s="123" t="s">
        <v>55</v>
      </c>
      <c r="E19" s="124"/>
      <c r="F19" s="128"/>
      <c r="G19" s="73">
        <f>G18+G15-G17</f>
        <v>13297.27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6" t="s">
        <v>32</v>
      </c>
      <c r="E20" s="167"/>
      <c r="F20" s="168"/>
      <c r="G20" s="65">
        <v>9267.72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58" t="s">
        <v>151</v>
      </c>
      <c r="E21" s="141"/>
      <c r="F21" s="159"/>
      <c r="G21" s="64">
        <v>7823.4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58" t="s">
        <v>152</v>
      </c>
      <c r="E22" s="141"/>
      <c r="F22" s="159"/>
      <c r="G22" s="64">
        <v>822.45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60" t="s">
        <v>153</v>
      </c>
      <c r="E23" s="161"/>
      <c r="F23" s="162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58" t="s">
        <v>35</v>
      </c>
      <c r="E24" s="141"/>
      <c r="F24" s="159"/>
      <c r="G24" s="86">
        <f>G25+G26+G27+G28+G29+G30</f>
        <v>27965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3" t="s">
        <v>38</v>
      </c>
      <c r="E25" s="164"/>
      <c r="F25" s="165"/>
      <c r="G25" s="81">
        <v>27965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3" t="s">
        <v>41</v>
      </c>
      <c r="E26" s="124"/>
      <c r="F26" s="12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3" t="s">
        <v>44</v>
      </c>
      <c r="E27" s="124"/>
      <c r="F27" s="128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3" t="s">
        <v>47</v>
      </c>
      <c r="E28" s="124"/>
      <c r="F28" s="128"/>
      <c r="G28" s="95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3" t="s">
        <v>124</v>
      </c>
      <c r="E29" s="124"/>
      <c r="F29" s="128"/>
      <c r="G29" s="70">
        <f>'[1]Page1'!$H$16</f>
        <v>0</v>
      </c>
      <c r="H29" s="82"/>
      <c r="I29" s="78"/>
    </row>
    <row r="30" spans="1:9" ht="13.5" customHeight="1" thickBot="1">
      <c r="A30" s="4"/>
      <c r="B30" s="13"/>
      <c r="C30" s="3"/>
      <c r="D30" s="123" t="s">
        <v>166</v>
      </c>
      <c r="E30" s="124"/>
      <c r="F30" s="124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23" t="s">
        <v>174</v>
      </c>
      <c r="E31" s="124"/>
      <c r="F31" s="124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23" t="s">
        <v>175</v>
      </c>
      <c r="E32" s="124"/>
      <c r="F32" s="124"/>
      <c r="G32" s="84">
        <v>0</v>
      </c>
      <c r="H32" s="83"/>
      <c r="I32" s="94"/>
      <c r="J32" t="s">
        <v>173</v>
      </c>
    </row>
    <row r="33" spans="1:9" ht="13.5" customHeight="1" thickBot="1">
      <c r="A33" s="4"/>
      <c r="B33" s="13"/>
      <c r="C33" s="3"/>
      <c r="D33" s="123" t="s">
        <v>177</v>
      </c>
      <c r="E33" s="124"/>
      <c r="F33" s="124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23" t="s">
        <v>176</v>
      </c>
      <c r="E34" s="124"/>
      <c r="F34" s="124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23" t="s">
        <v>51</v>
      </c>
      <c r="E35" s="124"/>
      <c r="F35" s="128"/>
      <c r="G35" s="66">
        <f>G24+G10</f>
        <v>36787.979999999996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3" t="s">
        <v>53</v>
      </c>
      <c r="E36" s="124"/>
      <c r="F36" s="12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3" t="s">
        <v>55</v>
      </c>
      <c r="E37" s="124"/>
      <c r="F37" s="128"/>
      <c r="G37" s="73">
        <f>G19</f>
        <v>13297.27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3" t="s">
        <v>57</v>
      </c>
      <c r="E38" s="124"/>
      <c r="F38" s="128"/>
      <c r="G38" s="87">
        <f>G11+G12-G24</f>
        <v>75924.62</v>
      </c>
      <c r="H38" s="49"/>
    </row>
    <row r="39" spans="1:8" ht="38.25" customHeight="1" thickBot="1">
      <c r="A39" s="121" t="s">
        <v>58</v>
      </c>
      <c r="B39" s="122"/>
      <c r="C39" s="122"/>
      <c r="D39" s="122"/>
      <c r="E39" s="122"/>
      <c r="F39" s="118"/>
      <c r="G39" s="122"/>
      <c r="H39" s="12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3.86</v>
      </c>
      <c r="F42" s="79" t="s">
        <v>136</v>
      </c>
      <c r="G42" s="60">
        <v>3810334293</v>
      </c>
      <c r="H42" s="61">
        <f>G13</f>
        <v>16862.38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9267.72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7823.4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/>
      <c r="F45" s="59" t="s">
        <v>139</v>
      </c>
      <c r="G45" s="60">
        <v>3848006622</v>
      </c>
      <c r="H45" s="61">
        <f>G22</f>
        <v>822.45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/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6"/>
      <c r="G47" s="128"/>
      <c r="H47" s="61">
        <f>SUM(H41:H46)</f>
        <v>34775.95</v>
      </c>
    </row>
    <row r="48" spans="1:8" ht="19.5" customHeight="1" thickBot="1">
      <c r="A48" s="121" t="s">
        <v>64</v>
      </c>
      <c r="B48" s="122"/>
      <c r="C48" s="122"/>
      <c r="D48" s="122"/>
      <c r="E48" s="122"/>
      <c r="F48" s="122"/>
      <c r="G48" s="122"/>
      <c r="H48" s="12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15" t="s">
        <v>141</v>
      </c>
      <c r="E49" s="11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15" t="s">
        <v>69</v>
      </c>
      <c r="E50" s="11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15" t="s">
        <v>71</v>
      </c>
      <c r="E51" s="11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15" t="s">
        <v>73</v>
      </c>
      <c r="E52" s="116"/>
      <c r="F52" s="56">
        <v>0</v>
      </c>
      <c r="G52" s="51"/>
      <c r="H52" s="49"/>
    </row>
    <row r="53" spans="1:8" ht="18.75" customHeight="1" thickBot="1">
      <c r="A53" s="125" t="s">
        <v>74</v>
      </c>
      <c r="B53" s="126"/>
      <c r="C53" s="126"/>
      <c r="D53" s="126"/>
      <c r="E53" s="126"/>
      <c r="F53" s="126"/>
      <c r="G53" s="126"/>
      <c r="H53" s="12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15" t="s">
        <v>15</v>
      </c>
      <c r="E54" s="11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15" t="s">
        <v>18</v>
      </c>
      <c r="E55" s="11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15" t="s">
        <v>20</v>
      </c>
      <c r="E56" s="11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15" t="s">
        <v>53</v>
      </c>
      <c r="E57" s="11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15" t="s">
        <v>55</v>
      </c>
      <c r="E58" s="11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56" t="s">
        <v>57</v>
      </c>
      <c r="E59" s="157"/>
      <c r="F59" s="57">
        <f>D66+E66+F66+G66+H66</f>
        <v>6121.17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12">
        <f>D64/1638.64</f>
        <v>12.103939852560659</v>
      </c>
      <c r="E63" s="112">
        <f>E64/140.38</f>
        <v>0</v>
      </c>
      <c r="F63" s="112">
        <f>F64/14.34</f>
        <v>89.05160390516039</v>
      </c>
      <c r="G63" s="113">
        <f>G64/22.34</f>
        <v>0</v>
      </c>
      <c r="H63" s="114">
        <f>H64/0.99</f>
        <v>473.73737373737373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19834</v>
      </c>
      <c r="E64" s="65">
        <f>0</f>
        <v>0</v>
      </c>
      <c r="F64" s="65">
        <v>1277</v>
      </c>
      <c r="G64" s="72">
        <v>0</v>
      </c>
      <c r="H64" s="68">
        <v>469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14667</v>
      </c>
      <c r="E65" s="65">
        <f>0</f>
        <v>0</v>
      </c>
      <c r="F65" s="65">
        <v>500.83</v>
      </c>
      <c r="G65" s="69">
        <v>0</v>
      </c>
      <c r="H65" s="69">
        <v>291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5167</v>
      </c>
      <c r="E66" s="76">
        <f>E64-E65</f>
        <v>0</v>
      </c>
      <c r="F66" s="76">
        <f>F64-F65</f>
        <v>776.1700000000001</v>
      </c>
      <c r="G66" s="77">
        <f>G64-G65</f>
        <v>0</v>
      </c>
      <c r="H66" s="77">
        <f>H64-H65</f>
        <v>178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15781</v>
      </c>
      <c r="E67" s="70">
        <f>0</f>
        <v>0</v>
      </c>
      <c r="F67" s="71">
        <v>1277</v>
      </c>
      <c r="G67" s="71">
        <v>0</v>
      </c>
      <c r="H67" s="71">
        <v>469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-4053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0" t="s">
        <v>145</v>
      </c>
      <c r="E69" s="151"/>
      <c r="F69" s="151"/>
      <c r="G69" s="151"/>
      <c r="H69" s="15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3" t="s">
        <v>145</v>
      </c>
      <c r="E70" s="154"/>
      <c r="F70" s="154"/>
      <c r="G70" s="154"/>
      <c r="H70" s="15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21" t="s">
        <v>101</v>
      </c>
      <c r="B72" s="122"/>
      <c r="C72" s="122"/>
      <c r="D72" s="122"/>
      <c r="E72" s="122"/>
      <c r="F72" s="122"/>
      <c r="G72" s="122"/>
      <c r="H72" s="12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23"/>
      <c r="F73" s="124"/>
      <c r="G73" s="12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23"/>
      <c r="F74" s="124"/>
      <c r="G74" s="12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23"/>
      <c r="F75" s="124"/>
      <c r="G75" s="12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53"/>
      <c r="F76" s="154"/>
      <c r="G76" s="155"/>
      <c r="H76" s="26">
        <f>D68+E68+F68+G68+H68</f>
        <v>-4053</v>
      </c>
    </row>
    <row r="77" spans="1:8" ht="25.5" customHeight="1" thickBot="1">
      <c r="A77" s="121" t="s">
        <v>107</v>
      </c>
      <c r="B77" s="122"/>
      <c r="C77" s="122"/>
      <c r="D77" s="122"/>
      <c r="E77" s="122"/>
      <c r="F77" s="122"/>
      <c r="G77" s="122"/>
      <c r="H77" s="12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23" t="s">
        <v>194</v>
      </c>
      <c r="F78" s="124"/>
      <c r="G78" s="128"/>
      <c r="H78" s="5">
        <v>5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73"/>
      <c r="F79" s="174"/>
      <c r="G79" s="17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70" t="s">
        <v>167</v>
      </c>
      <c r="F80" s="171"/>
      <c r="G80" s="171"/>
      <c r="H80" s="172"/>
    </row>
    <row r="81" ht="12.75">
      <c r="A81" s="1"/>
    </row>
    <row r="82" ht="12.75">
      <c r="A82" s="1"/>
    </row>
    <row r="83" spans="1:8" ht="38.25" customHeight="1">
      <c r="A83" s="169" t="s">
        <v>172</v>
      </c>
      <c r="B83" s="169"/>
      <c r="C83" s="169"/>
      <c r="D83" s="169"/>
      <c r="E83" s="169"/>
      <c r="F83" s="169"/>
      <c r="G83" s="169"/>
      <c r="H83" s="16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47" t="s">
        <v>115</v>
      </c>
      <c r="D86" s="148"/>
      <c r="E86" s="149"/>
    </row>
    <row r="87" spans="1:5" ht="18.75" customHeight="1" thickBot="1">
      <c r="A87" s="29">
        <v>2</v>
      </c>
      <c r="B87" s="4" t="s">
        <v>116</v>
      </c>
      <c r="C87" s="147" t="s">
        <v>117</v>
      </c>
      <c r="D87" s="148"/>
      <c r="E87" s="149"/>
    </row>
    <row r="88" spans="1:5" ht="16.5" customHeight="1" thickBot="1">
      <c r="A88" s="29">
        <v>3</v>
      </c>
      <c r="B88" s="4" t="s">
        <v>118</v>
      </c>
      <c r="C88" s="147" t="s">
        <v>119</v>
      </c>
      <c r="D88" s="148"/>
      <c r="E88" s="149"/>
    </row>
    <row r="89" spans="1:5" ht="13.5" thickBot="1">
      <c r="A89" s="29">
        <v>4</v>
      </c>
      <c r="B89" s="4" t="s">
        <v>16</v>
      </c>
      <c r="C89" s="147" t="s">
        <v>120</v>
      </c>
      <c r="D89" s="148"/>
      <c r="E89" s="149"/>
    </row>
    <row r="90" spans="1:5" ht="24" customHeight="1" thickBot="1">
      <c r="A90" s="29">
        <v>5</v>
      </c>
      <c r="B90" s="4" t="s">
        <v>86</v>
      </c>
      <c r="C90" s="147" t="s">
        <v>121</v>
      </c>
      <c r="D90" s="148"/>
      <c r="E90" s="149"/>
    </row>
    <row r="91" spans="1:5" ht="21" customHeight="1" thickBot="1">
      <c r="A91" s="30">
        <v>6</v>
      </c>
      <c r="B91" s="31" t="s">
        <v>122</v>
      </c>
      <c r="C91" s="147" t="s">
        <v>123</v>
      </c>
      <c r="D91" s="148"/>
      <c r="E91" s="14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6" t="s">
        <v>178</v>
      </c>
      <c r="C1" s="96"/>
      <c r="D1" s="103"/>
      <c r="E1" s="103"/>
      <c r="F1" s="103"/>
    </row>
    <row r="2" spans="2:6" ht="12.75">
      <c r="B2" s="96" t="s">
        <v>179</v>
      </c>
      <c r="C2" s="96"/>
      <c r="D2" s="103"/>
      <c r="E2" s="103"/>
      <c r="F2" s="103"/>
    </row>
    <row r="3" spans="2:6" ht="12.75">
      <c r="B3" s="97"/>
      <c r="C3" s="97"/>
      <c r="D3" s="104"/>
      <c r="E3" s="104"/>
      <c r="F3" s="104"/>
    </row>
    <row r="4" spans="2:6" ht="51">
      <c r="B4" s="97" t="s">
        <v>180</v>
      </c>
      <c r="C4" s="97"/>
      <c r="D4" s="104"/>
      <c r="E4" s="104"/>
      <c r="F4" s="104"/>
    </row>
    <row r="5" spans="2:6" ht="12.75">
      <c r="B5" s="97"/>
      <c r="C5" s="97"/>
      <c r="D5" s="104"/>
      <c r="E5" s="104"/>
      <c r="F5" s="104"/>
    </row>
    <row r="6" spans="2:6" ht="25.5">
      <c r="B6" s="96" t="s">
        <v>181</v>
      </c>
      <c r="C6" s="96"/>
      <c r="D6" s="103"/>
      <c r="E6" s="103" t="s">
        <v>182</v>
      </c>
      <c r="F6" s="103" t="s">
        <v>183</v>
      </c>
    </row>
    <row r="7" spans="2:6" ht="13.5" thickBot="1">
      <c r="B7" s="97"/>
      <c r="C7" s="97"/>
      <c r="D7" s="104"/>
      <c r="E7" s="104"/>
      <c r="F7" s="104"/>
    </row>
    <row r="8" spans="2:6" ht="51">
      <c r="B8" s="98" t="s">
        <v>184</v>
      </c>
      <c r="C8" s="99"/>
      <c r="D8" s="105"/>
      <c r="E8" s="105">
        <v>25</v>
      </c>
      <c r="F8" s="106"/>
    </row>
    <row r="9" spans="2:6" ht="12.75">
      <c r="B9" s="100"/>
      <c r="C9" s="97"/>
      <c r="D9" s="104"/>
      <c r="E9" s="107" t="s">
        <v>185</v>
      </c>
      <c r="F9" s="108" t="s">
        <v>192</v>
      </c>
    </row>
    <row r="10" spans="2:6" ht="12.75">
      <c r="B10" s="100"/>
      <c r="C10" s="97"/>
      <c r="D10" s="104"/>
      <c r="E10" s="107" t="s">
        <v>186</v>
      </c>
      <c r="F10" s="108"/>
    </row>
    <row r="11" spans="2:6" ht="12.75">
      <c r="B11" s="100"/>
      <c r="C11" s="97"/>
      <c r="D11" s="104"/>
      <c r="E11" s="107" t="s">
        <v>187</v>
      </c>
      <c r="F11" s="108"/>
    </row>
    <row r="12" spans="2:6" ht="12.75">
      <c r="B12" s="100"/>
      <c r="C12" s="97"/>
      <c r="D12" s="104"/>
      <c r="E12" s="107" t="s">
        <v>188</v>
      </c>
      <c r="F12" s="108"/>
    </row>
    <row r="13" spans="2:6" ht="12.75">
      <c r="B13" s="100"/>
      <c r="C13" s="97"/>
      <c r="D13" s="104"/>
      <c r="E13" s="107" t="s">
        <v>189</v>
      </c>
      <c r="F13" s="108"/>
    </row>
    <row r="14" spans="2:6" ht="12.75">
      <c r="B14" s="100"/>
      <c r="C14" s="97"/>
      <c r="D14" s="104"/>
      <c r="E14" s="107" t="s">
        <v>190</v>
      </c>
      <c r="F14" s="108"/>
    </row>
    <row r="15" spans="2:6" ht="13.5" thickBot="1">
      <c r="B15" s="101"/>
      <c r="C15" s="102"/>
      <c r="D15" s="109"/>
      <c r="E15" s="110" t="s">
        <v>191</v>
      </c>
      <c r="F15" s="111"/>
    </row>
    <row r="16" spans="2:6" ht="12.75">
      <c r="B16" s="97"/>
      <c r="C16" s="97"/>
      <c r="D16" s="104"/>
      <c r="E16" s="104"/>
      <c r="F16" s="104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2018-03-13T03:49:02Z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