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<sst xmlns="http://schemas.openxmlformats.org/spreadsheetml/2006/main" count="293" uniqueCount="188">
  <si>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</si>
  <si>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</si>
  <si>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</si>
  <si>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</si>
  <si>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</si>
  <si>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</si>
  <si>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</si>
  <si>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</si>
  <si>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</si>
  <si>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</si>
  <si>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</si>
  <si>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</si>
  <si>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</si>
  <si>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</si>
  <si>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</si>
  <si>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</si>
  <si>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</si>
  <si>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</si>
  <si>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</si>
  <si>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</si>
  <si>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</si>
  <si>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</si>
  <si>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</si>
  <si>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</si>
  <si>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</si>
  <si>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</si>
  <si>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</si>
  <si>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</si>
  <si>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</si>
  <si>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</si>
  <si>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</si>
  <si>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</si>
  <si>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</si>
  <si>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</si>
  <si>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</si>
  <si>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</si>
  <si>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</si>
  <si>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</si>
  <si>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</si>
  <si>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</si>
  <si>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</si>
  <si>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</si>
  <si>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</si>
  <si>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</si>
  <si>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</si>
  <si>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</si>
  <si>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</si>
  <si>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</si>
  <si>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</si>
  <si>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</si>
  <si>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</si>
  <si>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</si>
  <si>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</si>
  <si>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</si>
  <si>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</si>
  <si>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</si>
  <si>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</si>
  <si>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</si>
  <si>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</si>
  <si>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</si>
  <si>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</si>
  <si>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</si>
  <si>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</si>
  <si>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</si>
  <si>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</si>
  <si>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</si>
  <si>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</si>
  <si>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</si>
  <si>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</si>
  <si>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</si>
  <si>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</si>
  <si>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</si>
  <si>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</si>
  <si>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</si>
  <si>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</si>
  <si>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</si>
  <si>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</si>
  <si>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</si>
  <si>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</si>
  <si>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</si>
  <si>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</si>
  <si>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</si>
  <si>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</si>
  <si>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</si>
  <si>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</si>
  <si>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</si>
  <si>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</si>
  <si>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</si>
  <si>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</si>
  <si>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</si>
  <si>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</si>
  <si>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</si>
  <si>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</si>
  <si>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</si>
  <si>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</si>
  <si>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</si>
  <si>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</si>
  <si>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</si>
  <si>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</si>
  <si>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</si>
  <si>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</si>
  <si>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</si>
  <si>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</si>
  <si>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</si>
  <si>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</si>
  <si>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</si>
  <si>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</si>
  <si>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</si>
  <si>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</si>
  <si>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</si>
  <si>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</si>
  <si>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</si>
  <si>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</si>
  <si>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</si>
  <si>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</si>
  <si>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</si>
  <si>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</si>
  <si>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</si>
  <si>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</si>
  <si>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</si>
  <si>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</si>
  <si>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</si>
  <si>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</si>
  <si>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</si>
  <si>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</si>
  <si>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</si>
  <si>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</si>
  <si>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</si>
  <si>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</si>
  <si>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</si>
  <si>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</si>
  <si>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</si>
  <si>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</si>
  <si>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</si>
  <si>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</si>
  <si>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</si>
  <si>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</si>
  <si>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</si>
  <si>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</si>
  <si>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</si>
  <si>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</si>
  <si>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</si>
  <si>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</si>
  <si>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</si>
  <si>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</si>
  <si>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</si>
  <si>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</si>
  <si>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</si>
  <si>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</si>
  <si>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</si>
  <si>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</si>
  <si>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</si>
  <si>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</si>
  <si>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</si>
  <si>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</si>
  <si>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</si>
  <si>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</si>
  <si>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</si>
  <si>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</si>
  <si>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</si>
  <si>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</si>
  <si>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</si>
  <si>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</si>
  <si>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</si>
  <si>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</si>
  <si>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</si>
  <si>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</si>
  <si>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</si>
  <si>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</si>
  <si>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</si>
  <si>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</si>
  <si>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</si>
  <si>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</si>
  <si>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</si>
  <si>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</si>
  <si>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</si>
  <si>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</si>
  <si>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</si>
  <si>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</si>
  <si>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</si>
  <si>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</si>
  <si>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</si>
  <si>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</si>
  <si>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</si>
  <si>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1А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</si>
  <si>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</si>
  <si>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</si>
  <si>
    <t>1,6,11,12,17,30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</si>
</sst>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3" fillId="0" borderId="10" xfId="0" applyNumberFormat="1" applyFont="1" applyBorder="1" applyAlignment="1">
      <alignment vertical="top" wrapText="1"/>
    </xf>
    <xf numFmtId="14" fontId="53" fillId="0" borderId="11" xfId="0" applyNumberFormat="1" applyFont="1" applyBorder="1" applyAlignment="1">
      <alignment vertical="top" wrapText="1"/>
    </xf>
    <xf numFmtId="14" fontId="53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33" xfId="0" applyFont="1" applyFill="1" applyBorder="1" applyAlignment="1">
      <alignment vertical="center"/>
    </xf>
    <xf numFmtId="0" fontId="54" fillId="39" borderId="33" xfId="0" applyFont="1" applyFill="1" applyBorder="1" applyAlignment="1">
      <alignment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8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9">
        <v>43830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6839.59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3">
        <v>148200.16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8" t="s">
        <v>23</v>
      </c>
      <c r="E12" s="149"/>
      <c r="F12" s="150"/>
      <c r="G12" s="74">
        <f>G13+G14+G20+G21+G22+G23+G31+G24</f>
        <v>326079.04999999993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71735.26</v>
      </c>
      <c r="H13" s="5"/>
      <c r="L13" s="116">
        <f>G13+G14+G20+G21+G22+G23+G24-G32</f>
        <v>326079.04999999993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5">
        <f>40745.57+G32</f>
        <v>40745.57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5"/>
      <c r="G15" s="76">
        <f>39187.85+G34</f>
        <v>39187.85</v>
      </c>
      <c r="H15" s="5"/>
    </row>
    <row r="16" spans="1:13" ht="13.5" customHeight="1" thickBot="1">
      <c r="A16" s="4"/>
      <c r="B16" s="6"/>
      <c r="C16" s="3" t="s">
        <v>16</v>
      </c>
      <c r="D16" s="130" t="s">
        <v>150</v>
      </c>
      <c r="E16" s="131"/>
      <c r="F16" s="135"/>
      <c r="G16" s="77">
        <f>20246.59+G37</f>
        <v>20246.59</v>
      </c>
      <c r="H16" s="44"/>
      <c r="M16" s="116">
        <f>G14+G31-G15</f>
        <v>1557.7200000000012</v>
      </c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5"/>
      <c r="G17" s="60">
        <v>71312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6839.59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3">
        <f>G18+G15-G17</f>
        <v>-25284.559999999998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73648.18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6" t="s">
        <v>144</v>
      </c>
      <c r="E21" s="137"/>
      <c r="F21" s="138"/>
      <c r="G21" s="59">
        <v>-16526.76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6" t="s">
        <v>145</v>
      </c>
      <c r="E22" s="137"/>
      <c r="F22" s="138"/>
      <c r="G22" s="59">
        <v>15685.72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9" t="s">
        <v>146</v>
      </c>
      <c r="E23" s="140"/>
      <c r="F23" s="141"/>
      <c r="G23" s="59">
        <v>121853.05</v>
      </c>
      <c r="H23" s="5"/>
    </row>
    <row r="24" spans="1:8" ht="35.25" customHeight="1" thickBot="1">
      <c r="A24" s="4" t="s">
        <v>42</v>
      </c>
      <c r="B24" s="30" t="s">
        <v>177</v>
      </c>
      <c r="C24" s="3" t="s">
        <v>16</v>
      </c>
      <c r="D24" s="139" t="s">
        <v>178</v>
      </c>
      <c r="E24" s="140"/>
      <c r="F24" s="141"/>
      <c r="G24" s="59">
        <v>18938.03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6" t="s">
        <v>35</v>
      </c>
      <c r="E25" s="137"/>
      <c r="F25" s="138"/>
      <c r="G25" s="72">
        <f>G26+G33</f>
        <v>330734.26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7">
        <v>330734.26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9"/>
      <c r="H30" s="68"/>
      <c r="I30" s="65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0" t="s">
        <v>182</v>
      </c>
      <c r="E32" s="131"/>
      <c r="F32" s="131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5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0" t="s">
        <v>165</v>
      </c>
      <c r="E35" s="131"/>
      <c r="F35" s="131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30" t="s">
        <v>164</v>
      </c>
      <c r="E36" s="131"/>
      <c r="F36" s="131"/>
      <c r="G36" s="95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30" t="s">
        <v>183</v>
      </c>
      <c r="E37" s="131"/>
      <c r="F37" s="131"/>
      <c r="G37" s="117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0" t="s">
        <v>51</v>
      </c>
      <c r="E38" s="131"/>
      <c r="F38" s="135"/>
      <c r="G38" s="61">
        <f>G25+G40</f>
        <v>305449.7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5"/>
      <c r="G40" s="63">
        <f>G19</f>
        <v>-25284.559999999998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5"/>
      <c r="G41" s="45">
        <f>G11+G12+G31-G25</f>
        <v>143544.94999999995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71312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87">
        <v>3.75</v>
      </c>
      <c r="F45" s="54" t="s">
        <v>136</v>
      </c>
      <c r="G45" s="55">
        <v>3837002062</v>
      </c>
      <c r="H45" s="56">
        <f>G13</f>
        <v>71735.26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73648.18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-16526.76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15685.72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121853.05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5"/>
      <c r="G50" s="135"/>
      <c r="H50" s="56">
        <f>SUM(H44:H49)</f>
        <v>337707.45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5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3" t="s">
        <v>138</v>
      </c>
      <c r="E52" s="15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3" t="s">
        <v>69</v>
      </c>
      <c r="E53" s="154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3" t="s">
        <v>70</v>
      </c>
      <c r="E54" s="15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3" t="s">
        <v>72</v>
      </c>
      <c r="E55" s="154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2" t="s">
        <v>15</v>
      </c>
      <c r="E57" s="143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2" t="s">
        <v>18</v>
      </c>
      <c r="E58" s="143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2" t="s">
        <v>20</v>
      </c>
      <c r="E59" s="143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2" t="s">
        <v>53</v>
      </c>
      <c r="E60" s="143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2" t="s">
        <v>55</v>
      </c>
      <c r="E61" s="143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5" t="s">
        <v>57</v>
      </c>
      <c r="E62" s="196"/>
      <c r="F62" s="52">
        <f>D69+E69+F69+G69+H69</f>
        <v>0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62"/>
      <c r="F64" s="20"/>
      <c r="G64" s="22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3"/>
      <c r="F65" s="3"/>
      <c r="G65" s="3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1">
        <v>14.592423264486516</v>
      </c>
      <c r="E66" s="90"/>
      <c r="F66" s="122"/>
      <c r="G66" s="123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8">
        <v>54264.14</v>
      </c>
      <c r="E67" s="88"/>
      <c r="F67" s="124"/>
      <c r="G67" s="125"/>
      <c r="H67" s="10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8">
        <v>42338.37</v>
      </c>
      <c r="E68" s="88"/>
      <c r="F68" s="124"/>
      <c r="G68" s="126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/>
      <c r="E69" s="88"/>
      <c r="F69" s="124"/>
      <c r="G69" s="126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9">
        <f>D67</f>
        <v>54264.14</v>
      </c>
      <c r="E70" s="89"/>
      <c r="F70" s="127"/>
      <c r="G70" s="127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1" t="s">
        <v>140</v>
      </c>
      <c r="E72" s="202"/>
      <c r="F72" s="202"/>
      <c r="G72" s="202"/>
      <c r="H72" s="20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7" t="s">
        <v>140</v>
      </c>
      <c r="E73" s="198"/>
      <c r="F73" s="198"/>
      <c r="G73" s="198"/>
      <c r="H73" s="19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5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 t="s">
        <v>171</v>
      </c>
      <c r="F76" s="133"/>
      <c r="G76" s="134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2"/>
      <c r="F79" s="173"/>
      <c r="G79" s="174"/>
      <c r="H79" s="94">
        <v>-25367.85</v>
      </c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5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2" t="s">
        <v>187</v>
      </c>
      <c r="F81" s="163"/>
      <c r="G81" s="164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5"/>
      <c r="F82" s="166"/>
      <c r="G82" s="167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9" t="s">
        <v>155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160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9" t="s">
        <v>114</v>
      </c>
      <c r="D89" s="160"/>
      <c r="E89" s="161"/>
    </row>
    <row r="90" spans="1:5" ht="18.75" customHeight="1" thickBot="1">
      <c r="A90" s="26">
        <v>2</v>
      </c>
      <c r="B90" s="4" t="s">
        <v>115</v>
      </c>
      <c r="C90" s="159" t="s">
        <v>116</v>
      </c>
      <c r="D90" s="160"/>
      <c r="E90" s="161"/>
    </row>
    <row r="91" spans="1:5" ht="16.5" customHeight="1" thickBot="1">
      <c r="A91" s="26">
        <v>3</v>
      </c>
      <c r="B91" s="4" t="s">
        <v>117</v>
      </c>
      <c r="C91" s="159" t="s">
        <v>118</v>
      </c>
      <c r="D91" s="160"/>
      <c r="E91" s="161"/>
    </row>
    <row r="92" spans="1:5" ht="13.5" thickBot="1">
      <c r="A92" s="26">
        <v>4</v>
      </c>
      <c r="B92" s="4" t="s">
        <v>16</v>
      </c>
      <c r="C92" s="159" t="s">
        <v>119</v>
      </c>
      <c r="D92" s="160"/>
      <c r="E92" s="161"/>
    </row>
    <row r="93" spans="1:5" ht="24" customHeight="1" thickBot="1">
      <c r="A93" s="26">
        <v>5</v>
      </c>
      <c r="B93" s="4" t="s">
        <v>85</v>
      </c>
      <c r="C93" s="159" t="s">
        <v>120</v>
      </c>
      <c r="D93" s="160"/>
      <c r="E93" s="161"/>
    </row>
    <row r="94" spans="1:5" ht="21" customHeight="1" thickBot="1">
      <c r="A94" s="27">
        <v>6</v>
      </c>
      <c r="B94" s="28" t="s">
        <v>121</v>
      </c>
      <c r="C94" s="159" t="s">
        <v>122</v>
      </c>
      <c r="D94" s="160"/>
      <c r="E94" s="161"/>
    </row>
    <row r="96" spans="2:3" ht="15">
      <c r="B96" s="200" t="s">
        <v>166</v>
      </c>
      <c r="C96" s="200"/>
    </row>
    <row r="97" spans="2:6" ht="60">
      <c r="B97" s="82" t="s">
        <v>167</v>
      </c>
      <c r="C97" s="83" t="s">
        <v>176</v>
      </c>
      <c r="D97" s="118"/>
      <c r="E97" s="119"/>
      <c r="F97" s="84" t="s">
        <v>168</v>
      </c>
    </row>
    <row r="98" spans="2:6" ht="22.5">
      <c r="B98" s="85" t="s">
        <v>169</v>
      </c>
      <c r="C98" s="80">
        <v>19717.14</v>
      </c>
      <c r="D98" s="120"/>
      <c r="E98" s="121"/>
      <c r="F98" s="86">
        <f>C98+D98-E98</f>
        <v>19717.14</v>
      </c>
    </row>
    <row r="99" spans="2:6" ht="22.5">
      <c r="B99" s="85" t="s">
        <v>170</v>
      </c>
      <c r="C99" s="80">
        <v>9656.18</v>
      </c>
      <c r="D99" s="120"/>
      <c r="E99" s="121"/>
      <c r="F99" s="86">
        <f>C99+D99-E99</f>
        <v>9656.18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2020-03-17T04:53:38Z</dcterms:modified>
  <cp:category/>
  <cp:version/>
  <cp:contentType/>
  <cp:contentStatus/>
</cp:coreProperties>
</file>