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<sst xmlns="http://schemas.openxmlformats.org/spreadsheetml/2006/main" count="292" uniqueCount="188">
  <si>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</si>
  <si>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</si>
  <si>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</si>
  <si>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</si>
  <si>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</si>
  <si>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</si>
  <si>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</si>
  <si>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</si>
  <si>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</si>
  <si>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</si>
  <si>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</si>
  <si>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</si>
  <si>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</si>
  <si>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</si>
  <si>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</si>
  <si>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</si>
  <si>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</si>
  <si>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</si>
  <si>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</si>
  <si>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</si>
  <si>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</si>
  <si>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</si>
  <si>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</si>
  <si>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</si>
  <si>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</si>
  <si>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</si>
  <si>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</si>
  <si>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</si>
  <si>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</si>
  <si>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</si>
  <si>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</si>
  <si>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</si>
  <si>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</si>
  <si>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</si>
  <si>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</si>
  <si>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</si>
  <si>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</si>
  <si>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</si>
  <si>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</si>
  <si>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</si>
  <si>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</si>
  <si>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</si>
  <si>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</si>
  <si>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</si>
  <si>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</si>
  <si>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</si>
  <si>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</si>
  <si>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</si>
  <si>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</si>
  <si>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</si>
  <si>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</si>
  <si>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</si>
  <si>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</si>
  <si>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</si>
  <si>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</si>
  <si>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</si>
  <si>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</si>
  <si>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</si>
  <si>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</si>
  <si>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</si>
  <si>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</si>
  <si>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</si>
  <si>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</si>
  <si>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</si>
  <si>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</si>
  <si>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</si>
  <si>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</si>
  <si>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</si>
  <si>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</si>
  <si>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</si>
  <si>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</si>
  <si>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</si>
  <si>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</si>
  <si>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</si>
  <si>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</si>
  <si>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</si>
  <si>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</si>
  <si>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</si>
  <si>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</si>
  <si>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</si>
  <si>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</si>
  <si>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</si>
  <si>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</si>
  <si>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</si>
  <si>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</si>
  <si>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</si>
  <si>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</si>
  <si>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</si>
  <si>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</si>
  <si>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</si>
  <si>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</si>
  <si>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</si>
  <si>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</si>
  <si>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</si>
  <si>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</si>
  <si>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</si>
  <si>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</si>
  <si>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</si>
  <si>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</si>
  <si>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</si>
  <si>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</si>
  <si>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</si>
  <si>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</si>
  <si>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</si>
  <si>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</si>
  <si>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</si>
  <si>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</si>
  <si>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</si>
  <si>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</si>
  <si>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</si>
  <si>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</si>
  <si>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</si>
  <si>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</si>
  <si>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</si>
  <si>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</si>
  <si>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</si>
  <si>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</si>
  <si>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</si>
  <si>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</si>
  <si>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</si>
  <si>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</si>
  <si>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</si>
  <si>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</si>
  <si>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</si>
  <si>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</si>
  <si>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</si>
  <si>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</si>
  <si>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</si>
  <si>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</si>
  <si>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</si>
  <si>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</si>
  <si>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</si>
  <si>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</si>
  <si>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</si>
  <si>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</si>
  <si>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</si>
  <si>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</si>
  <si>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</si>
  <si>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</si>
  <si>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</si>
  <si>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</si>
  <si>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</si>
  <si>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</si>
  <si>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</si>
  <si>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</si>
  <si>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</si>
  <si>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</si>
  <si>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</si>
  <si>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</si>
  <si>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</si>
  <si>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</si>
  <si>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</si>
  <si>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</si>
  <si>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</si>
  <si>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</si>
  <si>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</si>
  <si>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</si>
  <si>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</si>
  <si>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</si>
  <si>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</si>
  <si>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</si>
  <si>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</si>
  <si>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</si>
  <si>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</si>
  <si>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</si>
  <si>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</si>
  <si>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</si>
  <si>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</si>
  <si>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</si>
  <si>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</si>
  <si>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</si>
  <si>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</si>
  <si>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</si>
  <si>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</si>
  <si>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</si>
  <si>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</si>
  <si>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</si>
  <si>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</si>
  <si>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</si>
  <si>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</si>
  <si>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</si>
  <si>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СЛЮДЯНСКИХ КРАСНОГВАРДЕЙЦЕВ, д.51                                                                                                                                                              за 2017 год</t>
  </si>
  <si>
    <t>остаток на нач.года с 2016 года (оплата)</t>
  </si>
  <si>
    <t>остаток на конец года</t>
  </si>
  <si>
    <t>ХВС повышающий коэффициент</t>
  </si>
  <si>
    <t>ГВС повышающий коэффициент</t>
  </si>
  <si>
    <t>кв.1</t>
  </si>
  <si>
    <t>с 1 по 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</si>
</sst>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7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7" xfId="0" applyNumberFormat="1" applyFont="1" applyFill="1" applyBorder="1" applyAlignment="1">
      <alignment horizontal="right"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32" borderId="33" xfId="0" applyFill="1" applyBorder="1" applyAlignment="1">
      <alignment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4" borderId="35" xfId="0" applyFont="1" applyFill="1" applyBorder="1" applyAlignment="1">
      <alignment horizontal="center" vertical="top" wrapText="1"/>
    </xf>
    <xf numFmtId="0" fontId="0" fillId="34" borderId="36" xfId="0" applyFont="1" applyFill="1" applyBorder="1" applyAlignment="1">
      <alignment horizontal="center" vertical="top" wrapText="1"/>
    </xf>
    <xf numFmtId="0" fontId="0" fillId="34" borderId="37" xfId="0" applyFont="1" applyFill="1" applyBorder="1" applyAlignment="1">
      <alignment horizontal="center" vertical="top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4" fillId="33" borderId="34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0" fillId="34" borderId="34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34" borderId="39" xfId="0" applyFont="1" applyFill="1" applyBorder="1" applyAlignment="1">
      <alignment horizontal="center" vertical="top" wrapText="1"/>
    </xf>
    <xf numFmtId="0" fontId="0" fillId="34" borderId="40" xfId="0" applyFont="1" applyFill="1" applyBorder="1" applyAlignment="1">
      <alignment horizontal="center" vertical="top" wrapText="1"/>
    </xf>
    <xf numFmtId="0" fontId="0" fillId="34" borderId="41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J73" sqref="J73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181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65"/>
      <c r="E3" s="130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35">
        <v>43100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9" t="s">
        <v>0</v>
      </c>
      <c r="B8" s="38" t="s">
        <v>1</v>
      </c>
      <c r="C8" s="40" t="s">
        <v>2</v>
      </c>
      <c r="D8" s="167" t="s">
        <v>3</v>
      </c>
      <c r="E8" s="168"/>
      <c r="F8" s="169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9" t="s">
        <v>15</v>
      </c>
      <c r="E9" s="130"/>
      <c r="F9" s="131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9" t="s">
        <v>18</v>
      </c>
      <c r="E10" s="130"/>
      <c r="F10" s="131"/>
      <c r="G10" s="62">
        <v>81394.62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9" t="s">
        <v>20</v>
      </c>
      <c r="E11" s="130"/>
      <c r="F11" s="131"/>
      <c r="G11" s="89">
        <f>35024.79</f>
        <v>35024.79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2" t="s">
        <v>23</v>
      </c>
      <c r="E12" s="133"/>
      <c r="F12" s="134"/>
      <c r="G12" s="90">
        <f>G13+G14+G20+G21+G22+G23</f>
        <v>91208.2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6" t="s">
        <v>26</v>
      </c>
      <c r="E13" s="127"/>
      <c r="F13" s="128"/>
      <c r="G13" s="64">
        <v>14873.8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6" t="s">
        <v>29</v>
      </c>
      <c r="E14" s="127"/>
      <c r="F14" s="128"/>
      <c r="G14" s="91">
        <f>9902.04</f>
        <v>9902.04</v>
      </c>
      <c r="H14" s="5"/>
    </row>
    <row r="15" spans="1:8" ht="26.25" customHeight="1" thickBot="1">
      <c r="A15" s="4"/>
      <c r="B15" s="6"/>
      <c r="C15" s="3" t="s">
        <v>16</v>
      </c>
      <c r="D15" s="126" t="s">
        <v>156</v>
      </c>
      <c r="E15" s="127"/>
      <c r="F15" s="128"/>
      <c r="G15" s="92">
        <v>11943.1</v>
      </c>
      <c r="H15" s="5"/>
    </row>
    <row r="16" spans="1:8" ht="13.5" customHeight="1" thickBot="1">
      <c r="A16" s="4"/>
      <c r="B16" s="6"/>
      <c r="C16" s="3" t="s">
        <v>16</v>
      </c>
      <c r="D16" s="126" t="s">
        <v>157</v>
      </c>
      <c r="E16" s="127"/>
      <c r="F16" s="128"/>
      <c r="G16" s="93">
        <v>3516.14</v>
      </c>
      <c r="H16" s="48"/>
    </row>
    <row r="17" spans="1:8" ht="13.5" customHeight="1" thickBot="1">
      <c r="A17" s="4"/>
      <c r="B17" s="6"/>
      <c r="C17" s="3" t="s">
        <v>16</v>
      </c>
      <c r="D17" s="126" t="s">
        <v>158</v>
      </c>
      <c r="E17" s="127"/>
      <c r="F17" s="128"/>
      <c r="G17" s="62">
        <v>0</v>
      </c>
      <c r="H17" s="5"/>
    </row>
    <row r="18" spans="1:8" ht="24.75" customHeight="1" thickBot="1">
      <c r="A18" s="4"/>
      <c r="B18" s="6"/>
      <c r="C18" s="3" t="s">
        <v>16</v>
      </c>
      <c r="D18" s="126" t="s">
        <v>18</v>
      </c>
      <c r="E18" s="127"/>
      <c r="F18" s="128"/>
      <c r="G18" s="14">
        <f>G10</f>
        <v>81394.62</v>
      </c>
      <c r="H18" s="5"/>
    </row>
    <row r="19" spans="1:8" ht="27" customHeight="1" thickBot="1">
      <c r="A19" s="4"/>
      <c r="B19" s="6"/>
      <c r="C19" s="3" t="s">
        <v>16</v>
      </c>
      <c r="D19" s="126" t="s">
        <v>55</v>
      </c>
      <c r="E19" s="127"/>
      <c r="F19" s="128"/>
      <c r="G19" s="72">
        <f>G18+G15-G17</f>
        <v>93337.72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5" t="s">
        <v>32</v>
      </c>
      <c r="E20" s="136"/>
      <c r="F20" s="137"/>
      <c r="G20" s="64">
        <f>17898.24</f>
        <v>17898.24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29" t="s">
        <v>151</v>
      </c>
      <c r="E21" s="130"/>
      <c r="F21" s="131"/>
      <c r="G21" s="63">
        <v>15108.96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29" t="s">
        <v>152</v>
      </c>
      <c r="E22" s="130"/>
      <c r="F22" s="131"/>
      <c r="G22" s="63">
        <v>3812.04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43" t="s">
        <v>153</v>
      </c>
      <c r="E23" s="144"/>
      <c r="F23" s="145"/>
      <c r="G23" s="63">
        <v>29613.12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29" t="s">
        <v>35</v>
      </c>
      <c r="E24" s="130"/>
      <c r="F24" s="131"/>
      <c r="G24" s="86">
        <f>G25+G26+G27+G28+G29+G30</f>
        <v>95279.98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2" t="s">
        <v>38</v>
      </c>
      <c r="E25" s="133"/>
      <c r="F25" s="134"/>
      <c r="G25" s="81">
        <v>95279.98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6" t="s">
        <v>41</v>
      </c>
      <c r="E26" s="127"/>
      <c r="F26" s="128"/>
      <c r="G26" s="12"/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6" t="s">
        <v>44</v>
      </c>
      <c r="E27" s="127"/>
      <c r="F27" s="128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6" t="s">
        <v>47</v>
      </c>
      <c r="E28" s="127"/>
      <c r="F28" s="128"/>
      <c r="G28" s="75"/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6" t="s">
        <v>124</v>
      </c>
      <c r="E29" s="127"/>
      <c r="F29" s="128"/>
      <c r="G29" s="81">
        <v>0</v>
      </c>
      <c r="H29" s="82"/>
      <c r="I29" s="78"/>
    </row>
    <row r="30" spans="1:9" ht="13.5" customHeight="1" thickBot="1">
      <c r="A30" s="4"/>
      <c r="B30" s="13"/>
      <c r="C30" s="3"/>
      <c r="D30" s="126" t="s">
        <v>166</v>
      </c>
      <c r="E30" s="127"/>
      <c r="F30" s="127"/>
      <c r="G30" s="88">
        <v>0</v>
      </c>
      <c r="H30" s="83"/>
      <c r="I30" s="78"/>
    </row>
    <row r="31" spans="1:9" ht="13.5" customHeight="1" thickBot="1">
      <c r="A31" s="4"/>
      <c r="B31" s="13"/>
      <c r="C31" s="3"/>
      <c r="D31" s="126" t="s">
        <v>174</v>
      </c>
      <c r="E31" s="127"/>
      <c r="F31" s="127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26" t="s">
        <v>175</v>
      </c>
      <c r="E32" s="127"/>
      <c r="F32" s="127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26" t="s">
        <v>177</v>
      </c>
      <c r="E33" s="127"/>
      <c r="F33" s="127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26" t="s">
        <v>176</v>
      </c>
      <c r="E34" s="127"/>
      <c r="F34" s="127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6" t="s">
        <v>51</v>
      </c>
      <c r="E35" s="127"/>
      <c r="F35" s="128"/>
      <c r="G35" s="65"/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6" t="s">
        <v>53</v>
      </c>
      <c r="E36" s="127"/>
      <c r="F36" s="12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6" t="s">
        <v>55</v>
      </c>
      <c r="E37" s="127"/>
      <c r="F37" s="128"/>
      <c r="G37" s="72">
        <f>G19</f>
        <v>93337.72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6" t="s">
        <v>57</v>
      </c>
      <c r="E38" s="127"/>
      <c r="F38" s="128"/>
      <c r="G38" s="87">
        <f>G11+G12-G24</f>
        <v>30953.009999999995</v>
      </c>
      <c r="H38" s="48"/>
    </row>
    <row r="39" spans="1:8" ht="38.25" customHeight="1" thickBot="1">
      <c r="A39" s="152" t="s">
        <v>58</v>
      </c>
      <c r="B39" s="153"/>
      <c r="C39" s="153"/>
      <c r="D39" s="153"/>
      <c r="E39" s="153"/>
      <c r="F39" s="172"/>
      <c r="G39" s="153"/>
      <c r="H39" s="17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4.74</v>
      </c>
      <c r="F42" s="79" t="s">
        <v>136</v>
      </c>
      <c r="G42" s="59">
        <v>3810334293</v>
      </c>
      <c r="H42" s="60">
        <f>G13</f>
        <v>14873.8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17898.24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15108.96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3812.04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29613.12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70"/>
      <c r="G47" s="128"/>
      <c r="H47" s="60">
        <f>SUM(H41:H46)</f>
        <v>81306.16</v>
      </c>
    </row>
    <row r="48" spans="1:8" ht="19.5" customHeight="1" thickBot="1">
      <c r="A48" s="152" t="s">
        <v>64</v>
      </c>
      <c r="B48" s="153"/>
      <c r="C48" s="153"/>
      <c r="D48" s="153"/>
      <c r="E48" s="153"/>
      <c r="F48" s="153"/>
      <c r="G48" s="153"/>
      <c r="H48" s="154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08" t="s">
        <v>141</v>
      </c>
      <c r="E49" s="109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8" t="s">
        <v>69</v>
      </c>
      <c r="E50" s="109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8" t="s">
        <v>71</v>
      </c>
      <c r="E51" s="109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8" t="s">
        <v>73</v>
      </c>
      <c r="E52" s="109"/>
      <c r="F52" s="55">
        <v>0</v>
      </c>
      <c r="G52" s="50"/>
      <c r="H52" s="48"/>
    </row>
    <row r="53" spans="1:8" ht="18.75" customHeight="1" thickBot="1">
      <c r="A53" s="175" t="s">
        <v>74</v>
      </c>
      <c r="B53" s="176"/>
      <c r="C53" s="176"/>
      <c r="D53" s="176"/>
      <c r="E53" s="176"/>
      <c r="F53" s="176"/>
      <c r="G53" s="176"/>
      <c r="H53" s="177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8" t="s">
        <v>15</v>
      </c>
      <c r="E54" s="109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8" t="s">
        <v>18</v>
      </c>
      <c r="E55" s="109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8" t="s">
        <v>20</v>
      </c>
      <c r="E56" s="109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8" t="s">
        <v>53</v>
      </c>
      <c r="E57" s="109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8" t="s">
        <v>55</v>
      </c>
      <c r="E58" s="109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1" t="s">
        <v>57</v>
      </c>
      <c r="E59" s="142"/>
      <c r="F59" s="56">
        <f>D66+E66+F66+G66+H66</f>
        <v>25473.84000000001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140.25878777522823</v>
      </c>
      <c r="E63" s="75">
        <f>E64/140.38</f>
        <v>238.63128650804958</v>
      </c>
      <c r="F63" s="75">
        <f>F64/14.34</f>
        <v>578.1903765690377</v>
      </c>
      <c r="G63" s="76">
        <f>G64/22.34</f>
        <v>776.379588182632</v>
      </c>
      <c r="H63" s="77">
        <f>H64/0.99</f>
        <v>613.060606060606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229833.66</v>
      </c>
      <c r="E64" s="64">
        <v>33499.06</v>
      </c>
      <c r="F64" s="64">
        <v>8291.25</v>
      </c>
      <c r="G64" s="71">
        <v>17344.32</v>
      </c>
      <c r="H64" s="67">
        <v>606.93</v>
      </c>
      <c r="I64" s="47"/>
    </row>
    <row r="65" spans="1:8" ht="32.25" customHeight="1" thickBot="1">
      <c r="A65" s="4" t="s">
        <v>87</v>
      </c>
      <c r="B65" s="4" t="s">
        <v>90</v>
      </c>
      <c r="C65" s="3"/>
      <c r="D65" s="64">
        <v>205456.4</v>
      </c>
      <c r="E65" s="64">
        <v>32170.67</v>
      </c>
      <c r="F65" s="64">
        <v>10223.85</v>
      </c>
      <c r="G65" s="68">
        <v>15643.17</v>
      </c>
      <c r="H65" s="68">
        <v>607.29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24377.26000000001</v>
      </c>
      <c r="E66" s="75">
        <f>E64-E65</f>
        <v>1328.3899999999994</v>
      </c>
      <c r="F66" s="75">
        <f>F64-F65</f>
        <v>-1932.6000000000004</v>
      </c>
      <c r="G66" s="77">
        <f>G64-G65</f>
        <v>1701.1499999999996</v>
      </c>
      <c r="H66" s="77">
        <f>H64-H65</f>
        <v>-0.36000000000001364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4">
        <v>229833.66</v>
      </c>
      <c r="E67" s="69">
        <v>34025.09</v>
      </c>
      <c r="F67" s="69">
        <v>8278.95</v>
      </c>
      <c r="G67" s="70">
        <v>17375.87</v>
      </c>
      <c r="H67" s="70">
        <v>606.93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526.0299999999988</v>
      </c>
      <c r="F68" s="43">
        <f>F67-F64</f>
        <v>-12.299999999999272</v>
      </c>
      <c r="G68" s="43">
        <f>G67-G64</f>
        <v>31.549999999999272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6" t="s">
        <v>145</v>
      </c>
      <c r="E69" s="147"/>
      <c r="F69" s="147"/>
      <c r="G69" s="147"/>
      <c r="H69" s="148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9" t="s">
        <v>145</v>
      </c>
      <c r="E70" s="150"/>
      <c r="F70" s="150"/>
      <c r="G70" s="150"/>
      <c r="H70" s="151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52" t="s">
        <v>101</v>
      </c>
      <c r="B72" s="153"/>
      <c r="C72" s="153"/>
      <c r="D72" s="153"/>
      <c r="E72" s="153"/>
      <c r="F72" s="153"/>
      <c r="G72" s="153"/>
      <c r="H72" s="154"/>
    </row>
    <row r="73" spans="1:8" ht="45" customHeight="1" thickBot="1">
      <c r="A73" s="100" t="s">
        <v>102</v>
      </c>
      <c r="B73" s="100" t="s">
        <v>66</v>
      </c>
      <c r="C73" s="101" t="s">
        <v>67</v>
      </c>
      <c r="D73" s="100" t="s">
        <v>66</v>
      </c>
      <c r="E73" s="114" t="s">
        <v>187</v>
      </c>
      <c r="F73" s="115"/>
      <c r="G73" s="116"/>
      <c r="H73" s="102">
        <v>8</v>
      </c>
    </row>
    <row r="74" spans="1:8" ht="45" customHeight="1" thickBot="1">
      <c r="A74" s="100" t="s">
        <v>103</v>
      </c>
      <c r="B74" s="100" t="s">
        <v>69</v>
      </c>
      <c r="C74" s="101" t="s">
        <v>67</v>
      </c>
      <c r="D74" s="100" t="s">
        <v>69</v>
      </c>
      <c r="E74" s="114"/>
      <c r="F74" s="115"/>
      <c r="G74" s="116"/>
      <c r="H74" s="102">
        <v>8</v>
      </c>
    </row>
    <row r="75" spans="1:8" ht="66.75" customHeight="1" thickBot="1">
      <c r="A75" s="100" t="s">
        <v>104</v>
      </c>
      <c r="B75" s="100" t="s">
        <v>71</v>
      </c>
      <c r="C75" s="101" t="s">
        <v>105</v>
      </c>
      <c r="D75" s="100" t="s">
        <v>71</v>
      </c>
      <c r="E75" s="114"/>
      <c r="F75" s="115"/>
      <c r="G75" s="116"/>
      <c r="H75" s="102">
        <v>0</v>
      </c>
    </row>
    <row r="76" spans="1:8" ht="46.5" customHeight="1" thickBot="1">
      <c r="A76" s="100" t="s">
        <v>106</v>
      </c>
      <c r="B76" s="100" t="s">
        <v>73</v>
      </c>
      <c r="C76" s="101" t="s">
        <v>16</v>
      </c>
      <c r="D76" s="100" t="s">
        <v>73</v>
      </c>
      <c r="E76" s="117"/>
      <c r="F76" s="118"/>
      <c r="G76" s="119"/>
      <c r="H76" s="102">
        <f>D68+E68+F68+G68+H68</f>
        <v>545.2799999999988</v>
      </c>
    </row>
    <row r="77" spans="1:8" ht="25.5" customHeight="1" thickBot="1">
      <c r="A77" s="152" t="s">
        <v>107</v>
      </c>
      <c r="B77" s="153"/>
      <c r="C77" s="153"/>
      <c r="D77" s="153"/>
      <c r="E77" s="153"/>
      <c r="F77" s="153"/>
      <c r="G77" s="153"/>
      <c r="H77" s="154"/>
    </row>
    <row r="78" spans="1:8" ht="54.75" customHeight="1" thickBot="1">
      <c r="A78" s="103" t="s">
        <v>108</v>
      </c>
      <c r="B78" s="103" t="s">
        <v>109</v>
      </c>
      <c r="C78" s="104" t="s">
        <v>67</v>
      </c>
      <c r="D78" s="103" t="s">
        <v>109</v>
      </c>
      <c r="E78" s="120" t="s">
        <v>186</v>
      </c>
      <c r="F78" s="121"/>
      <c r="G78" s="122"/>
      <c r="H78" s="105">
        <v>1</v>
      </c>
    </row>
    <row r="79" spans="1:8" ht="26.25" thickBot="1">
      <c r="A79" s="103" t="s">
        <v>110</v>
      </c>
      <c r="B79" s="103" t="s">
        <v>111</v>
      </c>
      <c r="C79" s="104" t="s">
        <v>67</v>
      </c>
      <c r="D79" s="103" t="s">
        <v>111</v>
      </c>
      <c r="E79" s="123"/>
      <c r="F79" s="124"/>
      <c r="G79" s="125"/>
      <c r="H79" s="106"/>
    </row>
    <row r="80" spans="1:8" ht="59.25" customHeight="1" thickBot="1">
      <c r="A80" s="103" t="s">
        <v>112</v>
      </c>
      <c r="B80" s="103" t="s">
        <v>113</v>
      </c>
      <c r="C80" s="104" t="s">
        <v>16</v>
      </c>
      <c r="D80" s="107" t="s">
        <v>113</v>
      </c>
      <c r="E80" s="111" t="s">
        <v>167</v>
      </c>
      <c r="F80" s="112"/>
      <c r="G80" s="112"/>
      <c r="H80" s="113"/>
    </row>
    <row r="81" ht="12.75">
      <c r="A81" s="1"/>
    </row>
    <row r="82" ht="12.75">
      <c r="A82" s="1"/>
    </row>
    <row r="83" spans="1:8" ht="38.25" customHeight="1">
      <c r="A83" s="110" t="s">
        <v>172</v>
      </c>
      <c r="B83" s="110"/>
      <c r="C83" s="110"/>
      <c r="D83" s="110"/>
      <c r="E83" s="110"/>
      <c r="F83" s="110"/>
      <c r="G83" s="110"/>
      <c r="H83" s="11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38" t="s">
        <v>115</v>
      </c>
      <c r="D86" s="139"/>
      <c r="E86" s="140"/>
    </row>
    <row r="87" spans="1:5" ht="18.75" customHeight="1" thickBot="1">
      <c r="A87" s="28">
        <v>2</v>
      </c>
      <c r="B87" s="4" t="s">
        <v>116</v>
      </c>
      <c r="C87" s="138" t="s">
        <v>117</v>
      </c>
      <c r="D87" s="139"/>
      <c r="E87" s="140"/>
    </row>
    <row r="88" spans="1:5" ht="16.5" customHeight="1" thickBot="1">
      <c r="A88" s="28">
        <v>3</v>
      </c>
      <c r="B88" s="4" t="s">
        <v>118</v>
      </c>
      <c r="C88" s="138" t="s">
        <v>119</v>
      </c>
      <c r="D88" s="139"/>
      <c r="E88" s="140"/>
    </row>
    <row r="89" spans="1:5" ht="13.5" thickBot="1">
      <c r="A89" s="28">
        <v>4</v>
      </c>
      <c r="B89" s="4" t="s">
        <v>16</v>
      </c>
      <c r="C89" s="138" t="s">
        <v>120</v>
      </c>
      <c r="D89" s="139"/>
      <c r="E89" s="140"/>
    </row>
    <row r="90" spans="1:5" ht="24" customHeight="1" thickBot="1">
      <c r="A90" s="28">
        <v>5</v>
      </c>
      <c r="B90" s="4" t="s">
        <v>86</v>
      </c>
      <c r="C90" s="138" t="s">
        <v>121</v>
      </c>
      <c r="D90" s="139"/>
      <c r="E90" s="140"/>
    </row>
    <row r="91" spans="1:5" ht="21" customHeight="1" thickBot="1">
      <c r="A91" s="29">
        <v>6</v>
      </c>
      <c r="B91" s="30" t="s">
        <v>122</v>
      </c>
      <c r="C91" s="138" t="s">
        <v>123</v>
      </c>
      <c r="D91" s="139"/>
      <c r="E91" s="140"/>
    </row>
    <row r="94" spans="2:6" ht="72">
      <c r="B94" s="95" t="s">
        <v>178</v>
      </c>
      <c r="C94" s="96" t="s">
        <v>182</v>
      </c>
      <c r="D94" s="97" t="s">
        <v>179</v>
      </c>
      <c r="E94" s="97" t="s">
        <v>180</v>
      </c>
      <c r="F94" s="98" t="s">
        <v>183</v>
      </c>
    </row>
    <row r="95" spans="2:6" ht="12.75">
      <c r="B95" s="95" t="s">
        <v>184</v>
      </c>
      <c r="C95" s="94">
        <f>197.98</f>
        <v>197.98</v>
      </c>
      <c r="D95" s="94">
        <v>1923.84</v>
      </c>
      <c r="E95" s="94">
        <v>1487.89</v>
      </c>
      <c r="F95" s="99">
        <f>C95+E95</f>
        <v>1685.8700000000001</v>
      </c>
    </row>
    <row r="96" spans="2:6" ht="12.75">
      <c r="B96" s="95" t="s">
        <v>185</v>
      </c>
      <c r="C96" s="94">
        <f>153.46</f>
        <v>153.46</v>
      </c>
      <c r="D96" s="94">
        <v>1835.92</v>
      </c>
      <c r="E96" s="94">
        <v>1132.71</v>
      </c>
      <c r="F96" s="99">
        <f>C96+E96</f>
        <v>1286.17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2018-03-13T08:28:00Z</dcterms:modified>
  <cp:category/>
  <cp:version/>
  <cp:contentType/>
  <cp:contentStatus/>
</cp:coreProperties>
</file>