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<sst xmlns="http://schemas.openxmlformats.org/spreadsheetml/2006/main" count="284" uniqueCount="179">
  <si>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</si>
  <si>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</si>
  <si>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</si>
  <si>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</si>
  <si>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</si>
  <si>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</si>
  <si>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</si>
  <si>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</si>
  <si>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</si>
  <si>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</si>
  <si>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</si>
  <si>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</si>
  <si>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</si>
  <si>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</si>
  <si>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</si>
  <si>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</si>
  <si>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</si>
  <si>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</si>
  <si>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</si>
  <si>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</si>
  <si>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</si>
  <si>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</si>
  <si>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</si>
  <si>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</si>
  <si>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</si>
  <si>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</si>
  <si>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</si>
  <si>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</si>
  <si>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</si>
  <si>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</si>
  <si>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</si>
  <si>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</si>
  <si>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</si>
  <si>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</si>
  <si>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</si>
  <si>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</si>
  <si>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</si>
  <si>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</si>
  <si>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</si>
  <si>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</si>
  <si>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</si>
  <si>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</si>
  <si>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</si>
  <si>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</si>
  <si>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</si>
  <si>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</si>
  <si>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</si>
  <si>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</si>
  <si>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</si>
  <si>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</si>
  <si>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</si>
  <si>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</si>
  <si>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</si>
  <si>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</si>
  <si>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</si>
  <si>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</si>
  <si>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</si>
  <si>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</si>
  <si>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</si>
  <si>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</si>
  <si>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</si>
  <si>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</si>
  <si>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</si>
  <si>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</si>
  <si>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</si>
  <si>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</si>
  <si>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</si>
  <si>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</si>
  <si>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</si>
  <si>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</si>
  <si>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</si>
  <si>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</si>
  <si>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</si>
  <si>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</si>
  <si>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</si>
  <si>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</si>
  <si>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</si>
  <si>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</si>
  <si>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</si>
  <si>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</si>
  <si>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</si>
  <si>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</si>
  <si>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</si>
  <si>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</si>
  <si>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</si>
  <si>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</si>
  <si>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</si>
  <si>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</si>
  <si>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</si>
  <si>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</si>
  <si>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</si>
  <si>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</si>
  <si>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</si>
  <si>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</si>
  <si>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</si>
  <si>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</si>
  <si>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</si>
  <si>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</si>
  <si>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</si>
  <si>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</si>
  <si>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</si>
  <si>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</si>
  <si>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</si>
  <si>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</si>
  <si>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</si>
  <si>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</si>
  <si>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</si>
  <si>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</si>
  <si>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</si>
  <si>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</si>
  <si>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</si>
  <si>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</si>
  <si>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</si>
  <si>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</si>
  <si>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</si>
  <si>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</si>
  <si>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</si>
  <si>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</si>
  <si>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</si>
  <si>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</si>
  <si>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</si>
  <si>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</si>
  <si>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</si>
  <si>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</si>
  <si>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</si>
  <si>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</si>
  <si>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</si>
  <si>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</si>
  <si>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</si>
  <si>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</si>
  <si>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</si>
  <si>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</si>
  <si>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</si>
  <si>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</si>
  <si>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</si>
  <si>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</si>
  <si>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</si>
  <si>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</si>
  <si>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</si>
  <si>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</si>
  <si>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</si>
  <si>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</si>
  <si>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</si>
  <si>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</si>
  <si>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</si>
  <si>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</si>
  <si>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</si>
  <si>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</si>
  <si>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</si>
  <si>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</si>
  <si>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</si>
  <si>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</si>
  <si>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</si>
  <si>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</si>
  <si>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</si>
  <si>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</si>
  <si>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</si>
  <si>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</si>
  <si>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</si>
  <si>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</si>
  <si>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</si>
  <si>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</si>
  <si>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</si>
  <si>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</si>
  <si>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</si>
  <si>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</si>
  <si>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</si>
  <si>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</si>
  <si>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</si>
  <si>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</si>
  <si>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</si>
  <si>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</si>
  <si>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</si>
  <si>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</si>
  <si>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</si>
  <si>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</si>
  <si>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</si>
  <si>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</si>
  <si>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40 ЛЕТ ОКТЯБРЯ, д. 12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</si>
</sst>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40%20&#1083;&#1077;&#1090;%20&#1054;&#1082;&#1090;&#1103;&#1073;&#1088;&#1103;\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  <sheetDataSet>
      <sheetData sheetId="0">
        <row r="7">
          <cell r="F7">
            <v>2184.6</v>
          </cell>
          <cell r="H7">
            <v>176.08</v>
          </cell>
          <cell r="I7">
            <v>1673.66</v>
          </cell>
        </row>
        <row r="9">
          <cell r="C9">
            <v>28504.89</v>
          </cell>
          <cell r="F9">
            <v>22319.87</v>
          </cell>
          <cell r="H9">
            <v>1519.72</v>
          </cell>
          <cell r="I9">
            <v>17070.27</v>
          </cell>
        </row>
        <row r="12">
          <cell r="C12">
            <v>714.4</v>
          </cell>
          <cell r="F12">
            <v>700.85</v>
          </cell>
          <cell r="H12">
            <v>10.5</v>
          </cell>
          <cell r="I12">
            <v>2177.39</v>
          </cell>
        </row>
        <row r="13">
          <cell r="C13">
            <v>108.52</v>
          </cell>
          <cell r="F13">
            <v>108.52</v>
          </cell>
          <cell r="H13">
            <v>3.92</v>
          </cell>
          <cell r="I13">
            <v>67.11</v>
          </cell>
        </row>
        <row r="14">
          <cell r="C14">
            <v>212.55</v>
          </cell>
          <cell r="F14">
            <v>212.55</v>
          </cell>
          <cell r="H14">
            <v>33.87</v>
          </cell>
          <cell r="I14">
            <v>181.34</v>
          </cell>
        </row>
        <row r="15">
          <cell r="C15">
            <v>141533.24</v>
          </cell>
          <cell r="F15">
            <v>141533.24</v>
          </cell>
          <cell r="H15">
            <v>4752.96</v>
          </cell>
          <cell r="I15">
            <v>103241.28</v>
          </cell>
        </row>
        <row r="18">
          <cell r="C18">
            <v>13435.97</v>
          </cell>
          <cell r="F18">
            <v>12524.21</v>
          </cell>
          <cell r="H18">
            <v>1119.32</v>
          </cell>
          <cell r="I18">
            <v>8571.32</v>
          </cell>
        </row>
        <row r="20">
          <cell r="F20">
            <v>6743.7</v>
          </cell>
          <cell r="H20">
            <v>559.13</v>
          </cell>
          <cell r="I20">
            <v>5165.63</v>
          </cell>
        </row>
        <row r="22">
          <cell r="F22">
            <v>7345.1</v>
          </cell>
          <cell r="H22">
            <v>361.48</v>
          </cell>
          <cell r="I22">
            <v>4756.21</v>
          </cell>
        </row>
        <row r="24">
          <cell r="F24">
            <v>4844.1</v>
          </cell>
          <cell r="H24">
            <v>369.92</v>
          </cell>
          <cell r="I24">
            <v>3652.44</v>
          </cell>
        </row>
        <row r="26">
          <cell r="F26">
            <v>13708.9</v>
          </cell>
          <cell r="H26">
            <v>1285.82</v>
          </cell>
          <cell r="I26">
            <v>10498.76</v>
          </cell>
        </row>
        <row r="31">
          <cell r="C31">
            <v>4675.62</v>
          </cell>
          <cell r="F31">
            <v>4168.56</v>
          </cell>
          <cell r="H31">
            <v>352.58</v>
          </cell>
          <cell r="I31">
            <v>2917.77</v>
          </cell>
        </row>
        <row r="34">
          <cell r="F34">
            <v>6787.87</v>
          </cell>
          <cell r="H34">
            <v>565.74</v>
          </cell>
          <cell r="I34">
            <v>4927.56</v>
          </cell>
        </row>
        <row r="35">
          <cell r="C35">
            <v>9078.13</v>
          </cell>
          <cell r="F35">
            <v>8165.51</v>
          </cell>
          <cell r="H35">
            <v>1026.04</v>
          </cell>
          <cell r="I35">
            <v>5751.5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1">
      <selection activeCell="H68" sqref="H6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2" t="s">
        <v>178</v>
      </c>
      <c r="B1" s="112"/>
      <c r="C1" s="112"/>
      <c r="D1" s="112"/>
      <c r="E1" s="112"/>
      <c r="F1" s="112"/>
      <c r="G1" s="112"/>
      <c r="H1" s="112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2"/>
      <c r="E3" s="123"/>
      <c r="F3" s="12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3"/>
      <c r="E4" s="114"/>
      <c r="F4" s="115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16"/>
      <c r="E5" s="117"/>
      <c r="F5" s="118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19"/>
      <c r="E6" s="120"/>
      <c r="F6" s="121"/>
      <c r="G6" s="36">
        <v>42369</v>
      </c>
      <c r="H6" s="5"/>
    </row>
    <row r="7" spans="1:8" ht="38.25" customHeight="1" thickBot="1">
      <c r="A7" s="99" t="s">
        <v>13</v>
      </c>
      <c r="B7" s="100"/>
      <c r="C7" s="100"/>
      <c r="D7" s="101"/>
      <c r="E7" s="101"/>
      <c r="F7" s="101"/>
      <c r="G7" s="100"/>
      <c r="H7" s="102"/>
    </row>
    <row r="8" spans="1:8" ht="33" customHeight="1" thickBot="1">
      <c r="A8" s="40" t="s">
        <v>0</v>
      </c>
      <c r="B8" s="39" t="s">
        <v>1</v>
      </c>
      <c r="C8" s="41" t="s">
        <v>2</v>
      </c>
      <c r="D8" s="125" t="s">
        <v>3</v>
      </c>
      <c r="E8" s="126"/>
      <c r="F8" s="127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40" t="s">
        <v>15</v>
      </c>
      <c r="E9" s="123"/>
      <c r="F9" s="141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40" t="s">
        <v>18</v>
      </c>
      <c r="E10" s="123"/>
      <c r="F10" s="141"/>
      <c r="G10" s="63">
        <v>9831.58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40" t="s">
        <v>20</v>
      </c>
      <c r="E11" s="123"/>
      <c r="F11" s="141"/>
      <c r="G11" s="90">
        <f>4012.45+10111.61+3974.2+5147.21+1450.26+4894.34</f>
        <v>29590.07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45" t="s">
        <v>23</v>
      </c>
      <c r="E12" s="146"/>
      <c r="F12" s="147"/>
      <c r="G12" s="91">
        <f>G13+G14+G20+G21+G22+G23+G31</f>
        <v>49858.59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5" t="s">
        <v>26</v>
      </c>
      <c r="E13" s="106"/>
      <c r="F13" s="110"/>
      <c r="G13" s="65">
        <f>968.8+'[1]Page1'!$F$24</f>
        <v>5812.900000000001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5" t="s">
        <v>29</v>
      </c>
      <c r="E14" s="106"/>
      <c r="F14" s="110"/>
      <c r="G14" s="92">
        <f>1348.74+'[1]Page1'!$F$20</f>
        <v>8092.44</v>
      </c>
      <c r="H14" s="5"/>
    </row>
    <row r="15" spans="1:8" ht="26.25" customHeight="1" thickBot="1">
      <c r="A15" s="4"/>
      <c r="B15" s="6"/>
      <c r="C15" s="3" t="s">
        <v>16</v>
      </c>
      <c r="D15" s="105" t="s">
        <v>156</v>
      </c>
      <c r="E15" s="106"/>
      <c r="F15" s="110"/>
      <c r="G15" s="93">
        <f>1355.73+'[1]Page1'!$H$20+'[1]Page1'!$I$20</f>
        <v>7080.49</v>
      </c>
      <c r="H15" s="5"/>
    </row>
    <row r="16" spans="1:8" ht="13.5" customHeight="1" thickBot="1">
      <c r="A16" s="4"/>
      <c r="B16" s="6"/>
      <c r="C16" s="3" t="s">
        <v>16</v>
      </c>
      <c r="D16" s="105" t="s">
        <v>157</v>
      </c>
      <c r="E16" s="106"/>
      <c r="F16" s="110"/>
      <c r="G16" s="94">
        <f>4894.34+G14-G15</f>
        <v>5906.289999999999</v>
      </c>
      <c r="H16" s="49"/>
    </row>
    <row r="17" spans="1:8" ht="13.5" customHeight="1" thickBot="1">
      <c r="A17" s="4"/>
      <c r="B17" s="6"/>
      <c r="C17" s="3" t="s">
        <v>16</v>
      </c>
      <c r="D17" s="105" t="s">
        <v>158</v>
      </c>
      <c r="E17" s="106"/>
      <c r="F17" s="110"/>
      <c r="G17" s="65">
        <v>0</v>
      </c>
      <c r="H17" s="5"/>
    </row>
    <row r="18" spans="1:8" ht="24.75" customHeight="1" thickBot="1">
      <c r="A18" s="4"/>
      <c r="B18" s="6"/>
      <c r="C18" s="3" t="s">
        <v>16</v>
      </c>
      <c r="D18" s="105" t="s">
        <v>18</v>
      </c>
      <c r="E18" s="106"/>
      <c r="F18" s="110"/>
      <c r="G18" s="14">
        <f>G10</f>
        <v>9831.58</v>
      </c>
      <c r="H18" s="5"/>
    </row>
    <row r="19" spans="1:8" ht="27" customHeight="1" thickBot="1">
      <c r="A19" s="4"/>
      <c r="B19" s="6"/>
      <c r="C19" s="3" t="s">
        <v>16</v>
      </c>
      <c r="D19" s="105" t="s">
        <v>55</v>
      </c>
      <c r="E19" s="106"/>
      <c r="F19" s="110"/>
      <c r="G19" s="73">
        <f>G18+G15-G17</f>
        <v>16912.07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8" t="s">
        <v>32</v>
      </c>
      <c r="E20" s="149"/>
      <c r="F20" s="150"/>
      <c r="G20" s="65">
        <f>1279.06+'[1]Page1'!$F$34</f>
        <v>8066.93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40" t="s">
        <v>151</v>
      </c>
      <c r="E21" s="123"/>
      <c r="F21" s="141"/>
      <c r="G21" s="64">
        <f>1469.02+'[1]Page1'!$F$22</f>
        <v>8814.12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40" t="s">
        <v>152</v>
      </c>
      <c r="E22" s="123"/>
      <c r="F22" s="141"/>
      <c r="G22" s="64">
        <f>436.92+'[1]Page1'!$F$7</f>
        <v>2621.52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2" t="s">
        <v>153</v>
      </c>
      <c r="E23" s="143"/>
      <c r="F23" s="144"/>
      <c r="G23" s="64">
        <f>2741.78+'[1]Page1'!$F$26</f>
        <v>16450.68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40" t="s">
        <v>35</v>
      </c>
      <c r="E24" s="123"/>
      <c r="F24" s="141"/>
      <c r="G24" s="87">
        <f>G25+G26+G27+G28+G29+G30</f>
        <v>42139.09999999999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5" t="s">
        <v>38</v>
      </c>
      <c r="E25" s="146"/>
      <c r="F25" s="147"/>
      <c r="G25" s="82">
        <f>1067.76+2714.58+1150.95+1440.87+416.78+1355.73+'[1]Page1'!$I$7+'[1]Page1'!$I$20+'[1]Page1'!$I$22+'[1]Page1'!$I$24+'[1]Page1'!$I$26+'[1]Page1'!$I$34</f>
        <v>38820.92999999999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5" t="s">
        <v>41</v>
      </c>
      <c r="E26" s="106"/>
      <c r="F26" s="110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5" t="s">
        <v>44</v>
      </c>
      <c r="E27" s="106"/>
      <c r="F27" s="110"/>
      <c r="G27" s="82">
        <f>0</f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5" t="s">
        <v>47</v>
      </c>
      <c r="E28" s="106"/>
      <c r="F28" s="110"/>
      <c r="G28" s="96">
        <f>G30</f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5" t="s">
        <v>124</v>
      </c>
      <c r="E29" s="106"/>
      <c r="F29" s="110"/>
      <c r="G29" s="70">
        <f>'[1]Page1'!$H$7+'[1]Page1'!$H$20+'[1]Page1'!$H$22+'[1]Page1'!$H$24+'[1]Page1'!$H$26+'[1]Page1'!$H$34</f>
        <v>3318.17</v>
      </c>
      <c r="H29" s="83"/>
      <c r="I29" s="79"/>
    </row>
    <row r="30" spans="1:9" ht="13.5" customHeight="1" thickBot="1">
      <c r="A30" s="4"/>
      <c r="B30" s="13"/>
      <c r="C30" s="3"/>
      <c r="D30" s="105" t="s">
        <v>166</v>
      </c>
      <c r="E30" s="106"/>
      <c r="F30" s="106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5" t="s">
        <v>174</v>
      </c>
      <c r="E31" s="106"/>
      <c r="F31" s="106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5" t="s">
        <v>175</v>
      </c>
      <c r="E32" s="106"/>
      <c r="F32" s="106"/>
      <c r="G32" s="85">
        <v>0</v>
      </c>
      <c r="H32" s="84"/>
      <c r="I32" s="95"/>
      <c r="J32" t="s">
        <v>173</v>
      </c>
    </row>
    <row r="33" spans="1:9" ht="13.5" customHeight="1" thickBot="1">
      <c r="A33" s="4"/>
      <c r="B33" s="13"/>
      <c r="C33" s="3"/>
      <c r="D33" s="105" t="s">
        <v>177</v>
      </c>
      <c r="E33" s="106"/>
      <c r="F33" s="106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5" t="s">
        <v>176</v>
      </c>
      <c r="E34" s="106"/>
      <c r="F34" s="106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5" t="s">
        <v>51</v>
      </c>
      <c r="E35" s="106"/>
      <c r="F35" s="110"/>
      <c r="G35" s="66">
        <f>G24+G10</f>
        <v>51970.67999999999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5" t="s">
        <v>53</v>
      </c>
      <c r="E36" s="106"/>
      <c r="F36" s="110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5" t="s">
        <v>55</v>
      </c>
      <c r="E37" s="106"/>
      <c r="F37" s="110"/>
      <c r="G37" s="73">
        <f>G19</f>
        <v>16912.07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5" t="s">
        <v>57</v>
      </c>
      <c r="E38" s="106"/>
      <c r="F38" s="110"/>
      <c r="G38" s="88">
        <f>G11+G12-G24</f>
        <v>37309.56000000001</v>
      </c>
      <c r="H38" s="49"/>
    </row>
    <row r="39" spans="1:8" ht="38.25" customHeight="1" thickBot="1">
      <c r="A39" s="103" t="s">
        <v>58</v>
      </c>
      <c r="B39" s="104"/>
      <c r="C39" s="104"/>
      <c r="D39" s="104"/>
      <c r="E39" s="104"/>
      <c r="F39" s="100"/>
      <c r="G39" s="104"/>
      <c r="H39" s="102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1.53</v>
      </c>
      <c r="F42" s="80" t="s">
        <v>136</v>
      </c>
      <c r="G42" s="60">
        <v>3810334293</v>
      </c>
      <c r="H42" s="61">
        <f>G13</f>
        <v>5812.900000000001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2.02</v>
      </c>
      <c r="F43" s="81" t="s">
        <v>137</v>
      </c>
      <c r="G43" s="60">
        <v>3848000155</v>
      </c>
      <c r="H43" s="61">
        <f>G20</f>
        <v>8066.93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2.32</v>
      </c>
      <c r="F44" s="81" t="s">
        <v>138</v>
      </c>
      <c r="G44" s="60">
        <v>3837003965</v>
      </c>
      <c r="H44" s="61">
        <f>G21</f>
        <v>8814.12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2621.52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16450.68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28"/>
      <c r="G47" s="110"/>
      <c r="H47" s="61">
        <f>SUM(H41:H46)</f>
        <v>41766.15000000001</v>
      </c>
    </row>
    <row r="48" spans="1:8" ht="19.5" customHeight="1" thickBot="1">
      <c r="A48" s="103" t="s">
        <v>64</v>
      </c>
      <c r="B48" s="104"/>
      <c r="C48" s="104"/>
      <c r="D48" s="104"/>
      <c r="E48" s="104"/>
      <c r="F48" s="104"/>
      <c r="G48" s="104"/>
      <c r="H48" s="111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7" t="s">
        <v>141</v>
      </c>
      <c r="E49" s="98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7" t="s">
        <v>69</v>
      </c>
      <c r="E50" s="98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7" t="s">
        <v>71</v>
      </c>
      <c r="E51" s="98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7" t="s">
        <v>73</v>
      </c>
      <c r="E52" s="98"/>
      <c r="F52" s="56">
        <v>0</v>
      </c>
      <c r="G52" s="51"/>
      <c r="H52" s="49"/>
    </row>
    <row r="53" spans="1:8" ht="18.75" customHeight="1" thickBot="1">
      <c r="A53" s="107" t="s">
        <v>74</v>
      </c>
      <c r="B53" s="108"/>
      <c r="C53" s="108"/>
      <c r="D53" s="108"/>
      <c r="E53" s="108"/>
      <c r="F53" s="108"/>
      <c r="G53" s="108"/>
      <c r="H53" s="109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7" t="s">
        <v>15</v>
      </c>
      <c r="E54" s="98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7" t="s">
        <v>18</v>
      </c>
      <c r="E55" s="98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7" t="s">
        <v>20</v>
      </c>
      <c r="E56" s="98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7" t="s">
        <v>53</v>
      </c>
      <c r="E57" s="98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7" t="s">
        <v>55</v>
      </c>
      <c r="E58" s="98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8" t="s">
        <v>57</v>
      </c>
      <c r="E59" s="139"/>
      <c r="F59" s="57">
        <f>D66+E66+F66+G66+H66</f>
        <v>44250.02999999998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112.83642801048862</v>
      </c>
      <c r="E63" s="76">
        <f>E64/117.48</f>
        <v>265.0173646578141</v>
      </c>
      <c r="F63" s="76">
        <f>F64/12</f>
        <v>808.9491666666667</v>
      </c>
      <c r="G63" s="77">
        <f>G64/18.26</f>
        <v>1105.2305585980282</v>
      </c>
      <c r="H63" s="78">
        <f>H64/0.88</f>
        <v>287.64772727272725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28012.52+'[1]Page1'!$F$15</f>
        <v>169545.75999999998</v>
      </c>
      <c r="E64" s="65">
        <f>8113.52+'[1]Page1'!$F$9+'[1]Page1'!$F$12</f>
        <v>31134.239999999998</v>
      </c>
      <c r="F64" s="65">
        <f>1433.36+'[1]Page1'!$F$13+'[1]Page1'!$F$35</f>
        <v>9707.39</v>
      </c>
      <c r="G64" s="72">
        <f>2595.08+893.66+'[1]Page1'!$F$18+'[1]Page1'!$F$31</f>
        <v>20181.51</v>
      </c>
      <c r="H64" s="68">
        <f>40.58+'[1]Page1'!$F$14</f>
        <v>253.13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28273.95+'[1]Page1'!$H$15+'[1]Page1'!$I$15</f>
        <v>136268.19</v>
      </c>
      <c r="E65" s="65">
        <f>5344.92+'[1]Page1'!$H$9+'[1]Page1'!$H$12+'[1]Page1'!$I$9+'[1]Page1'!$I$12</f>
        <v>26122.8</v>
      </c>
      <c r="F65" s="65">
        <f>1350.55+'[1]Page1'!$H$13+'[1]Page1'!$I$13+'[1]Page1'!$H$35+'[1]Page1'!$I$35</f>
        <v>8199.119999999999</v>
      </c>
      <c r="G65" s="69">
        <f>2178.14+610.08+'[1]Page1'!$H$18+'[1]Page1'!$I$18+'[1]Page1'!$H$31+'[1]Page1'!$I$31</f>
        <v>15749.210000000001</v>
      </c>
      <c r="H65" s="69">
        <f>9.25+8.22+'[1]Page1'!$H$14+'[1]Page1'!$I$14</f>
        <v>232.68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33277.56999999998</v>
      </c>
      <c r="E66" s="76">
        <f>E64-E65</f>
        <v>5011.439999999999</v>
      </c>
      <c r="F66" s="76">
        <f>F64-F65</f>
        <v>1508.2700000000004</v>
      </c>
      <c r="G66" s="78">
        <f>G64-G65</f>
        <v>4432.299999999997</v>
      </c>
      <c r="H66" s="78">
        <f>H64-H65</f>
        <v>20.44999999999999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28012.52+'[1]Page1'!$C$15</f>
        <v>169545.75999999998</v>
      </c>
      <c r="E67" s="70">
        <f>7949.54+'[1]Page1'!$C$9+'[1]Page1'!$C$12</f>
        <v>37168.83</v>
      </c>
      <c r="F67" s="71">
        <f>1703.6+'[1]Page1'!$C$13+'[1]Page1'!$C$35</f>
        <v>10890.25</v>
      </c>
      <c r="G67" s="71">
        <f>2862.64+970.44+'[1]Page1'!$C$18+'[1]Page1'!$C$31</f>
        <v>21944.67</v>
      </c>
      <c r="H67" s="71">
        <f>'[1]Page1'!$C$14</f>
        <v>212.55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6034.590000000004</v>
      </c>
      <c r="F68" s="44">
        <f>F67-F64</f>
        <v>1182.8600000000006</v>
      </c>
      <c r="G68" s="44">
        <f>G67-G64</f>
        <v>1763.1599999999999</v>
      </c>
      <c r="H68" s="44">
        <f>H67-H64</f>
        <v>-40.579999999999984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2" t="s">
        <v>145</v>
      </c>
      <c r="E69" s="133"/>
      <c r="F69" s="133"/>
      <c r="G69" s="133"/>
      <c r="H69" s="134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5" t="s">
        <v>145</v>
      </c>
      <c r="E70" s="136"/>
      <c r="F70" s="136"/>
      <c r="G70" s="136"/>
      <c r="H70" s="137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3" t="s">
        <v>101</v>
      </c>
      <c r="B72" s="104"/>
      <c r="C72" s="104"/>
      <c r="D72" s="104"/>
      <c r="E72" s="104"/>
      <c r="F72" s="104"/>
      <c r="G72" s="104"/>
      <c r="H72" s="111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5"/>
      <c r="F73" s="106"/>
      <c r="G73" s="110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5"/>
      <c r="F74" s="106"/>
      <c r="G74" s="110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5"/>
      <c r="F75" s="106"/>
      <c r="G75" s="110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5"/>
      <c r="F76" s="136"/>
      <c r="G76" s="137"/>
      <c r="H76" s="26">
        <f>D68+E68+F68+G68+H68</f>
        <v>8940.030000000004</v>
      </c>
    </row>
    <row r="77" spans="1:8" ht="25.5" customHeight="1" thickBot="1">
      <c r="A77" s="103" t="s">
        <v>107</v>
      </c>
      <c r="B77" s="104"/>
      <c r="C77" s="104"/>
      <c r="D77" s="104"/>
      <c r="E77" s="104"/>
      <c r="F77" s="104"/>
      <c r="G77" s="104"/>
      <c r="H77" s="111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5"/>
      <c r="F78" s="106"/>
      <c r="G78" s="110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55"/>
      <c r="F79" s="156"/>
      <c r="G79" s="157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2" t="s">
        <v>167</v>
      </c>
      <c r="F80" s="153"/>
      <c r="G80" s="153"/>
      <c r="H80" s="154"/>
    </row>
    <row r="81" ht="12.75">
      <c r="A81" s="1"/>
    </row>
    <row r="82" ht="12.75">
      <c r="A82" s="1"/>
    </row>
    <row r="83" spans="1:8" ht="38.25" customHeight="1">
      <c r="A83" s="151" t="s">
        <v>172</v>
      </c>
      <c r="B83" s="151"/>
      <c r="C83" s="151"/>
      <c r="D83" s="151"/>
      <c r="E83" s="151"/>
      <c r="F83" s="151"/>
      <c r="G83" s="151"/>
      <c r="H83" s="151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9" t="s">
        <v>115</v>
      </c>
      <c r="D86" s="130"/>
      <c r="E86" s="131"/>
    </row>
    <row r="87" spans="1:5" ht="18.75" customHeight="1" thickBot="1">
      <c r="A87" s="29">
        <v>2</v>
      </c>
      <c r="B87" s="4" t="s">
        <v>116</v>
      </c>
      <c r="C87" s="129" t="s">
        <v>117</v>
      </c>
      <c r="D87" s="130"/>
      <c r="E87" s="131"/>
    </row>
    <row r="88" spans="1:5" ht="16.5" customHeight="1" thickBot="1">
      <c r="A88" s="29">
        <v>3</v>
      </c>
      <c r="B88" s="4" t="s">
        <v>118</v>
      </c>
      <c r="C88" s="129" t="s">
        <v>119</v>
      </c>
      <c r="D88" s="130"/>
      <c r="E88" s="131"/>
    </row>
    <row r="89" spans="1:5" ht="13.5" thickBot="1">
      <c r="A89" s="29">
        <v>4</v>
      </c>
      <c r="B89" s="4" t="s">
        <v>16</v>
      </c>
      <c r="C89" s="129" t="s">
        <v>120</v>
      </c>
      <c r="D89" s="130"/>
      <c r="E89" s="131"/>
    </row>
    <row r="90" spans="1:5" ht="24" customHeight="1" thickBot="1">
      <c r="A90" s="29">
        <v>5</v>
      </c>
      <c r="B90" s="4" t="s">
        <v>86</v>
      </c>
      <c r="C90" s="129" t="s">
        <v>121</v>
      </c>
      <c r="D90" s="130"/>
      <c r="E90" s="131"/>
    </row>
    <row r="91" spans="1:5" ht="21" customHeight="1" thickBot="1">
      <c r="A91" s="30">
        <v>6</v>
      </c>
      <c r="B91" s="31" t="s">
        <v>122</v>
      </c>
      <c r="C91" s="129" t="s">
        <v>123</v>
      </c>
      <c r="D91" s="130"/>
      <c r="E91" s="131"/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2016-03-19T15:24:20Z</dcterms:modified>
  <cp:category/>
  <cp:version/>
  <cp:contentType/>
  <cp:contentStatus/>
</cp:coreProperties>
</file>