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<sst xmlns="http://schemas.openxmlformats.org/spreadsheetml/2006/main" count="291" uniqueCount="186">
  <si>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</si>
  <si>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</si>
  <si>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</si>
  <si>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</si>
  <si>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</si>
  <si>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</si>
  <si>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</si>
  <si>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</si>
  <si>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</si>
  <si>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</si>
  <si>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</si>
  <si>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</si>
  <si>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</si>
  <si>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</si>
  <si>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</si>
  <si>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</si>
  <si>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</si>
  <si>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</si>
  <si>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</si>
  <si>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</si>
  <si>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</si>
  <si>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</si>
  <si>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</si>
  <si>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</si>
  <si>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</si>
  <si>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</si>
  <si>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</si>
  <si>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</si>
  <si>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</si>
  <si>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</si>
  <si>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</si>
  <si>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</si>
  <si>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</si>
  <si>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</si>
  <si>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</si>
  <si>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</si>
  <si>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</si>
  <si>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</si>
  <si>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</si>
  <si>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</si>
  <si>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</si>
  <si>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</si>
  <si>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</si>
  <si>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</si>
  <si>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</si>
  <si>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</si>
  <si>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</si>
  <si>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</si>
  <si>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</si>
  <si>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</si>
  <si>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</si>
  <si>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</si>
  <si>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</si>
  <si>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</si>
  <si>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</si>
  <si>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</si>
  <si>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</si>
  <si>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</si>
  <si>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</si>
  <si>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</si>
  <si>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</si>
  <si>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</si>
  <si>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</si>
  <si>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</si>
  <si>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</si>
  <si>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</si>
  <si>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</si>
  <si>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</si>
  <si>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</si>
  <si>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</si>
  <si>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</si>
  <si>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</si>
  <si>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</si>
  <si>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</si>
  <si>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</si>
  <si>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</si>
  <si>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</si>
  <si>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</si>
  <si>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</si>
  <si>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</si>
  <si>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</si>
  <si>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</si>
  <si>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</si>
  <si>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</si>
  <si>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</si>
  <si>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</si>
  <si>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</si>
  <si>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</si>
  <si>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</si>
  <si>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</si>
  <si>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</si>
  <si>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</si>
  <si>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</si>
  <si>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</si>
  <si>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</si>
  <si>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</si>
  <si>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</si>
  <si>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</si>
  <si>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</si>
  <si>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</si>
  <si>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</si>
  <si>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</si>
  <si>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</si>
  <si>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</si>
  <si>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</si>
  <si>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</si>
  <si>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</si>
  <si>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</si>
  <si>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</si>
  <si>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</si>
  <si>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</si>
  <si>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</si>
  <si>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</si>
  <si>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</si>
  <si>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</si>
  <si>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</si>
  <si>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</si>
  <si>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</si>
  <si>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</si>
  <si>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</si>
  <si>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</si>
  <si>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</si>
  <si>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</si>
  <si>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</si>
  <si>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</si>
  <si>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</si>
  <si>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</si>
  <si>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</si>
  <si>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</si>
  <si>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</si>
  <si>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</si>
  <si>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</si>
  <si>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</si>
  <si>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</si>
  <si>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</si>
  <si>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</si>
  <si>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</si>
  <si>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</si>
  <si>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</si>
  <si>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</si>
  <si>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</si>
  <si>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</si>
  <si>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</si>
  <si>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</si>
  <si>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</si>
  <si>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</si>
  <si>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</si>
  <si>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</si>
  <si>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</si>
  <si>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</si>
  <si>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</si>
  <si>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</si>
  <si>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</si>
  <si>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</si>
  <si>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</si>
  <si>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</si>
  <si>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</si>
  <si>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</si>
  <si>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</si>
  <si>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</si>
  <si>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</si>
  <si>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</si>
  <si>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</si>
  <si>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</si>
  <si>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</si>
  <si>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</si>
  <si>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</si>
  <si>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</si>
  <si>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</si>
  <si>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</si>
  <si>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</si>
  <si>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</si>
  <si>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</si>
  <si>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</si>
  <si>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</si>
  <si>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</si>
  <si>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</si>
  <si>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</si>
  <si>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ФРУНЗЕ, д. 5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</si>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</sst>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4" fontId="4" fillId="35" borderId="10" xfId="0" applyNumberFormat="1" applyFont="1" applyFill="1" applyBorder="1" applyAlignment="1">
      <alignment wrapText="1"/>
    </xf>
    <xf numFmtId="0" fontId="41" fillId="0" borderId="33" xfId="0" applyFont="1" applyBorder="1" applyAlignment="1">
      <alignment wrapText="1"/>
    </xf>
    <xf numFmtId="0" fontId="50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27">
      <selection activeCell="H24" sqref="H24:H29"/>
    </sheetView>
  </sheetViews>
  <sheetFormatPr defaultColWidth="9.140625" defaultRowHeight="12.75"/>
  <cols>
    <col min="1" max="1" width="31.28125" style="0" customWidth="1"/>
    <col min="2" max="2" width="13.4218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1" t="s">
        <v>178</v>
      </c>
      <c r="B1" s="141"/>
      <c r="C1" s="141"/>
      <c r="D1" s="141"/>
      <c r="E1" s="141"/>
      <c r="F1" s="141"/>
      <c r="G1" s="141"/>
      <c r="H1" s="141"/>
    </row>
    <row r="2" ht="13.5" thickBot="1">
      <c r="A2" s="1"/>
    </row>
    <row r="3" spans="1:8" ht="26.25" thickBot="1">
      <c r="A3" s="7" t="s">
        <v>0</v>
      </c>
      <c r="B3" s="8" t="s">
        <v>1</v>
      </c>
      <c r="C3" s="34" t="s">
        <v>2</v>
      </c>
      <c r="D3" s="151"/>
      <c r="E3" s="118"/>
      <c r="F3" s="152"/>
      <c r="G3" s="8" t="s">
        <v>4</v>
      </c>
      <c r="H3" s="9"/>
    </row>
    <row r="4" spans="1:8" ht="51.75" thickBot="1">
      <c r="A4" s="4" t="s">
        <v>6</v>
      </c>
      <c r="B4" s="4" t="s">
        <v>7</v>
      </c>
      <c r="C4" s="3"/>
      <c r="D4" s="142"/>
      <c r="E4" s="143"/>
      <c r="F4" s="144"/>
      <c r="G4" s="10">
        <v>42825</v>
      </c>
      <c r="H4" s="5"/>
    </row>
    <row r="5" spans="1:8" ht="39" thickBot="1">
      <c r="A5" s="4" t="s">
        <v>9</v>
      </c>
      <c r="B5" s="4" t="s">
        <v>10</v>
      </c>
      <c r="C5" s="3"/>
      <c r="D5" s="145"/>
      <c r="E5" s="146"/>
      <c r="F5" s="147"/>
      <c r="G5" s="35">
        <v>42370</v>
      </c>
      <c r="H5" s="35"/>
    </row>
    <row r="6" spans="1:8" ht="39" thickBot="1">
      <c r="A6" s="4" t="s">
        <v>11</v>
      </c>
      <c r="B6" s="4" t="s">
        <v>12</v>
      </c>
      <c r="C6" s="3"/>
      <c r="D6" s="148"/>
      <c r="E6" s="149"/>
      <c r="F6" s="150"/>
      <c r="G6" s="36">
        <v>42735</v>
      </c>
      <c r="H6" s="5"/>
    </row>
    <row r="7" spans="1:8" ht="38.25" customHeight="1" thickBot="1">
      <c r="A7" s="157" t="s">
        <v>13</v>
      </c>
      <c r="B7" s="158"/>
      <c r="C7" s="158"/>
      <c r="D7" s="159"/>
      <c r="E7" s="159"/>
      <c r="F7" s="159"/>
      <c r="G7" s="158"/>
      <c r="H7" s="160"/>
    </row>
    <row r="8" spans="1:8" ht="33" customHeight="1" thickBot="1">
      <c r="A8" s="40" t="s">
        <v>0</v>
      </c>
      <c r="B8" s="39" t="s">
        <v>1</v>
      </c>
      <c r="C8" s="41" t="s">
        <v>2</v>
      </c>
      <c r="D8" s="153" t="s">
        <v>3</v>
      </c>
      <c r="E8" s="154"/>
      <c r="F8" s="15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7" t="s">
        <v>15</v>
      </c>
      <c r="E9" s="118"/>
      <c r="F9" s="119"/>
      <c r="G9" s="23">
        <v>0</v>
      </c>
      <c r="H9" s="5">
        <v>0</v>
      </c>
    </row>
    <row r="10" spans="1:8" ht="39" customHeight="1" thickBot="1">
      <c r="A10" s="4" t="s">
        <v>17</v>
      </c>
      <c r="B10" s="4" t="s">
        <v>18</v>
      </c>
      <c r="C10" s="3" t="s">
        <v>16</v>
      </c>
      <c r="D10" s="117" t="s">
        <v>18</v>
      </c>
      <c r="E10" s="118"/>
      <c r="F10" s="119"/>
      <c r="G10" s="63">
        <v>-36331.95</v>
      </c>
      <c r="H10" s="5">
        <v>-36331.95</v>
      </c>
    </row>
    <row r="11" spans="1:8" ht="39" customHeight="1" thickBot="1">
      <c r="A11" s="4" t="s">
        <v>19</v>
      </c>
      <c r="B11" s="4" t="s">
        <v>20</v>
      </c>
      <c r="C11" s="3" t="s">
        <v>16</v>
      </c>
      <c r="D11" s="117" t="s">
        <v>20</v>
      </c>
      <c r="E11" s="118"/>
      <c r="F11" s="119"/>
      <c r="G11" s="90">
        <f>34699.22</f>
        <v>34699.22</v>
      </c>
      <c r="H11" s="49">
        <v>34699.22</v>
      </c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0" t="s">
        <v>23</v>
      </c>
      <c r="E12" s="121"/>
      <c r="F12" s="122"/>
      <c r="G12" s="91">
        <f>G13+G14+G20+G21+G22+G23+G31</f>
        <v>104641.29000000001</v>
      </c>
      <c r="H12" s="5">
        <v>104641.29000000001</v>
      </c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8" t="s">
        <v>26</v>
      </c>
      <c r="E13" s="109"/>
      <c r="F13" s="110"/>
      <c r="G13" s="65">
        <f>30425.28</f>
        <v>30425.28</v>
      </c>
      <c r="H13" s="5">
        <v>30425.28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08" t="s">
        <v>29</v>
      </c>
      <c r="E14" s="109"/>
      <c r="F14" s="110"/>
      <c r="G14" s="92">
        <f>11192.76</f>
        <v>11192.76</v>
      </c>
      <c r="H14" s="5">
        <v>11192.76</v>
      </c>
    </row>
    <row r="15" spans="1:8" ht="26.25" customHeight="1" thickBot="1">
      <c r="A15" s="4"/>
      <c r="B15" s="6"/>
      <c r="C15" s="3" t="s">
        <v>16</v>
      </c>
      <c r="D15" s="108" t="s">
        <v>156</v>
      </c>
      <c r="E15" s="109"/>
      <c r="F15" s="110"/>
      <c r="G15" s="95">
        <f>9061.07</f>
        <v>9061.07</v>
      </c>
      <c r="H15" s="5">
        <v>9061.07</v>
      </c>
    </row>
    <row r="16" spans="1:8" ht="13.5" customHeight="1" thickBot="1">
      <c r="A16" s="4"/>
      <c r="B16" s="6"/>
      <c r="C16" s="3" t="s">
        <v>16</v>
      </c>
      <c r="D16" s="108" t="s">
        <v>157</v>
      </c>
      <c r="E16" s="109"/>
      <c r="F16" s="110"/>
      <c r="G16" s="93">
        <f>4868.79+G14-G15</f>
        <v>7000.48</v>
      </c>
      <c r="H16" s="49">
        <v>7000.48</v>
      </c>
    </row>
    <row r="17" spans="1:8" ht="13.5" customHeight="1" thickBot="1">
      <c r="A17" s="4"/>
      <c r="B17" s="6"/>
      <c r="C17" s="3" t="s">
        <v>16</v>
      </c>
      <c r="D17" s="108" t="s">
        <v>158</v>
      </c>
      <c r="E17" s="109"/>
      <c r="F17" s="110"/>
      <c r="G17" s="65">
        <v>817</v>
      </c>
      <c r="H17" s="5">
        <v>817</v>
      </c>
    </row>
    <row r="18" spans="1:8" ht="24.75" customHeight="1" thickBot="1">
      <c r="A18" s="4"/>
      <c r="B18" s="6"/>
      <c r="C18" s="3" t="s">
        <v>16</v>
      </c>
      <c r="D18" s="108" t="s">
        <v>18</v>
      </c>
      <c r="E18" s="109"/>
      <c r="F18" s="110"/>
      <c r="G18" s="14">
        <f>G10</f>
        <v>-36331.95</v>
      </c>
      <c r="H18" s="5">
        <v>-36331.95</v>
      </c>
    </row>
    <row r="19" spans="1:8" ht="27" customHeight="1" thickBot="1">
      <c r="A19" s="4"/>
      <c r="B19" s="6"/>
      <c r="C19" s="3" t="s">
        <v>16</v>
      </c>
      <c r="D19" s="108" t="s">
        <v>55</v>
      </c>
      <c r="E19" s="109"/>
      <c r="F19" s="110"/>
      <c r="G19" s="73">
        <f>G18+G15-G17</f>
        <v>-28087.879999999997</v>
      </c>
      <c r="H19" s="47">
        <v>-28087.879999999997</v>
      </c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3" t="s">
        <v>32</v>
      </c>
      <c r="E20" s="124"/>
      <c r="F20" s="125"/>
      <c r="G20" s="65">
        <f>20231.28</f>
        <v>20231.28</v>
      </c>
      <c r="H20" s="5">
        <v>20231.28</v>
      </c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7" t="s">
        <v>151</v>
      </c>
      <c r="E21" s="118"/>
      <c r="F21" s="119"/>
      <c r="G21" s="64">
        <f>14512.37</f>
        <v>14512.37</v>
      </c>
      <c r="H21" s="5">
        <v>14512.37</v>
      </c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7" t="s">
        <v>152</v>
      </c>
      <c r="E22" s="118"/>
      <c r="F22" s="119"/>
      <c r="G22" s="64">
        <f>3739.64</f>
        <v>3739.64</v>
      </c>
      <c r="H22" s="5">
        <v>3739.64</v>
      </c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1" t="s">
        <v>153</v>
      </c>
      <c r="E23" s="132"/>
      <c r="F23" s="133"/>
      <c r="G23" s="64">
        <f>24539.96</f>
        <v>24539.96</v>
      </c>
      <c r="H23" s="5">
        <v>24539.96</v>
      </c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7" t="s">
        <v>35</v>
      </c>
      <c r="E24" s="118"/>
      <c r="F24" s="119"/>
      <c r="G24" s="87">
        <f>G25+G26+G27+G28+G29+G30</f>
        <v>84419.44</v>
      </c>
      <c r="H24" s="5">
        <v>84419.44</v>
      </c>
    </row>
    <row r="25" spans="1:8" ht="51" customHeight="1" thickBot="1">
      <c r="A25" s="4" t="s">
        <v>45</v>
      </c>
      <c r="B25" s="6" t="s">
        <v>37</v>
      </c>
      <c r="C25" s="3" t="s">
        <v>16</v>
      </c>
      <c r="D25" s="120" t="s">
        <v>38</v>
      </c>
      <c r="E25" s="121"/>
      <c r="F25" s="122"/>
      <c r="G25" s="82">
        <f>84419.44</f>
        <v>84419.44</v>
      </c>
      <c r="H25" s="49">
        <v>84419.44</v>
      </c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8" t="s">
        <v>41</v>
      </c>
      <c r="E26" s="109"/>
      <c r="F26" s="110"/>
      <c r="G26" s="12">
        <v>0</v>
      </c>
      <c r="H26" s="49">
        <v>0</v>
      </c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8" t="s">
        <v>44</v>
      </c>
      <c r="E27" s="109"/>
      <c r="F27" s="110"/>
      <c r="G27" s="82">
        <v>0</v>
      </c>
      <c r="H27" s="49">
        <v>0</v>
      </c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8" t="s">
        <v>47</v>
      </c>
      <c r="E28" s="109"/>
      <c r="F28" s="110"/>
      <c r="G28" s="76">
        <v>0</v>
      </c>
      <c r="H28" s="55">
        <v>0</v>
      </c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8" t="s">
        <v>124</v>
      </c>
      <c r="E29" s="109"/>
      <c r="F29" s="110"/>
      <c r="G29" s="70">
        <f>0</f>
        <v>0</v>
      </c>
      <c r="H29" s="83">
        <v>0</v>
      </c>
      <c r="I29" s="79"/>
    </row>
    <row r="30" spans="1:9" ht="13.5" customHeight="1" thickBot="1">
      <c r="A30" s="4"/>
      <c r="B30" s="13"/>
      <c r="C30" s="3"/>
      <c r="D30" s="108" t="s">
        <v>166</v>
      </c>
      <c r="E30" s="109"/>
      <c r="F30" s="109"/>
      <c r="G30" s="89">
        <v>0</v>
      </c>
      <c r="H30" s="84">
        <v>0</v>
      </c>
      <c r="I30" s="79"/>
    </row>
    <row r="31" spans="1:9" ht="13.5" customHeight="1" thickBot="1">
      <c r="A31" s="4"/>
      <c r="B31" s="13"/>
      <c r="C31" s="3"/>
      <c r="D31" s="108" t="s">
        <v>174</v>
      </c>
      <c r="E31" s="109"/>
      <c r="F31" s="109"/>
      <c r="G31" s="85">
        <v>0</v>
      </c>
      <c r="H31" s="84">
        <v>0</v>
      </c>
      <c r="I31" s="79"/>
    </row>
    <row r="32" spans="1:10" ht="13.5" customHeight="1" thickBot="1">
      <c r="A32" s="4"/>
      <c r="B32" s="13"/>
      <c r="C32" s="3"/>
      <c r="D32" s="108" t="s">
        <v>175</v>
      </c>
      <c r="E32" s="109"/>
      <c r="F32" s="109"/>
      <c r="G32" s="85">
        <v>0</v>
      </c>
      <c r="H32" s="84">
        <v>0</v>
      </c>
      <c r="I32" s="79"/>
      <c r="J32" t="s">
        <v>173</v>
      </c>
    </row>
    <row r="33" spans="1:9" ht="13.5" customHeight="1" thickBot="1">
      <c r="A33" s="4"/>
      <c r="B33" s="13"/>
      <c r="C33" s="3"/>
      <c r="D33" s="108" t="s">
        <v>177</v>
      </c>
      <c r="E33" s="109"/>
      <c r="F33" s="109"/>
      <c r="G33" s="86">
        <v>0</v>
      </c>
      <c r="H33" s="84">
        <v>0</v>
      </c>
      <c r="I33" s="79"/>
    </row>
    <row r="34" spans="1:9" ht="13.5" customHeight="1" thickBot="1">
      <c r="A34" s="4"/>
      <c r="B34" s="13"/>
      <c r="C34" s="3"/>
      <c r="D34" s="108" t="s">
        <v>176</v>
      </c>
      <c r="E34" s="109"/>
      <c r="F34" s="109"/>
      <c r="G34" s="86">
        <v>0</v>
      </c>
      <c r="H34" s="84">
        <v>0</v>
      </c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8" t="s">
        <v>51</v>
      </c>
      <c r="E35" s="109"/>
      <c r="F35" s="110"/>
      <c r="G35" s="66">
        <f>G24+G10</f>
        <v>48087.490000000005</v>
      </c>
      <c r="H35" s="50">
        <v>48087.490000000005</v>
      </c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8" t="s">
        <v>53</v>
      </c>
      <c r="E36" s="109"/>
      <c r="F36" s="110"/>
      <c r="G36" s="12">
        <v>0</v>
      </c>
      <c r="H36" s="5">
        <v>0</v>
      </c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8" t="s">
        <v>55</v>
      </c>
      <c r="E37" s="109"/>
      <c r="F37" s="110"/>
      <c r="G37" s="73">
        <f>G19</f>
        <v>-28087.879999999997</v>
      </c>
      <c r="H37" s="47">
        <v>-28087.879999999997</v>
      </c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8" t="s">
        <v>57</v>
      </c>
      <c r="E38" s="109"/>
      <c r="F38" s="110"/>
      <c r="G38" s="88">
        <f>G11+G12-G24</f>
        <v>54921.07000000001</v>
      </c>
      <c r="H38" s="49">
        <v>54921.07000000001</v>
      </c>
    </row>
    <row r="39" spans="1:8" ht="38.25" customHeight="1" thickBot="1">
      <c r="A39" s="138" t="s">
        <v>58</v>
      </c>
      <c r="B39" s="139"/>
      <c r="C39" s="139"/>
      <c r="D39" s="139"/>
      <c r="E39" s="139"/>
      <c r="F39" s="158"/>
      <c r="G39" s="139"/>
      <c r="H39" s="16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817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5.79</v>
      </c>
      <c r="F42" s="80" t="s">
        <v>136</v>
      </c>
      <c r="G42" s="60">
        <v>3810334293</v>
      </c>
      <c r="H42" s="61">
        <f>G13</f>
        <v>30425.28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20231.28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14512.37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3739.64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24539.96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4"/>
      <c r="G47" s="110"/>
      <c r="H47" s="61">
        <f>SUM(H41:H46)</f>
        <v>94265.53</v>
      </c>
    </row>
    <row r="48" spans="1:8" ht="19.5" customHeight="1" thickBot="1">
      <c r="A48" s="138" t="s">
        <v>64</v>
      </c>
      <c r="B48" s="139"/>
      <c r="C48" s="139"/>
      <c r="D48" s="139"/>
      <c r="E48" s="139"/>
      <c r="F48" s="139"/>
      <c r="G48" s="139"/>
      <c r="H48" s="14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2" t="s">
        <v>141</v>
      </c>
      <c r="E49" s="103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2" t="s">
        <v>69</v>
      </c>
      <c r="E50" s="103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2" t="s">
        <v>71</v>
      </c>
      <c r="E51" s="103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2" t="s">
        <v>73</v>
      </c>
      <c r="E52" s="103"/>
      <c r="F52" s="56">
        <v>0</v>
      </c>
      <c r="G52" s="51"/>
      <c r="H52" s="49"/>
    </row>
    <row r="53" spans="1:8" ht="18.75" customHeight="1" thickBot="1">
      <c r="A53" s="161" t="s">
        <v>74</v>
      </c>
      <c r="B53" s="162"/>
      <c r="C53" s="162"/>
      <c r="D53" s="162"/>
      <c r="E53" s="162"/>
      <c r="F53" s="162"/>
      <c r="G53" s="162"/>
      <c r="H53" s="163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2" t="s">
        <v>15</v>
      </c>
      <c r="E54" s="103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2" t="s">
        <v>18</v>
      </c>
      <c r="E55" s="103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2" t="s">
        <v>20</v>
      </c>
      <c r="E56" s="103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2" t="s">
        <v>53</v>
      </c>
      <c r="E57" s="103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2" t="s">
        <v>55</v>
      </c>
      <c r="E58" s="103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9" t="s">
        <v>57</v>
      </c>
      <c r="E59" s="130"/>
      <c r="F59" s="57">
        <f>D66+E66+F66+G66+H66</f>
        <v>58122.11999999999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174.29245697400472</v>
      </c>
      <c r="E63" s="76">
        <f>E64/117.48</f>
        <v>469.25553285665643</v>
      </c>
      <c r="F63" s="76">
        <f>F64/12</f>
        <v>932.75</v>
      </c>
      <c r="G63" s="77">
        <f>G64/18.26</f>
        <v>1334.707557502738</v>
      </c>
      <c r="H63" s="78">
        <f>H64/0.88</f>
        <v>666.9545454545454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261888.36</f>
        <v>261888.36</v>
      </c>
      <c r="E64" s="94">
        <f>55128.14</f>
        <v>55128.14</v>
      </c>
      <c r="F64" s="65">
        <f>11193</f>
        <v>11193</v>
      </c>
      <c r="G64" s="72">
        <f>24371.76</f>
        <v>24371.76</v>
      </c>
      <c r="H64" s="68">
        <f>586.92</f>
        <v>586.92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250034.6</f>
        <v>250034.6</v>
      </c>
      <c r="E65" s="65">
        <f>25066.85</f>
        <v>25066.85</v>
      </c>
      <c r="F65" s="94">
        <f>6056.63</f>
        <v>6056.63</v>
      </c>
      <c r="G65" s="69">
        <f>13423.82</f>
        <v>13423.82</v>
      </c>
      <c r="H65" s="69">
        <f>464.16</f>
        <v>464.16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11853.75999999998</v>
      </c>
      <c r="E66" s="76">
        <f>E64-E65</f>
        <v>30061.29</v>
      </c>
      <c r="F66" s="76">
        <f>F64-F65</f>
        <v>5136.37</v>
      </c>
      <c r="G66" s="78">
        <f>G64-G65</f>
        <v>10947.939999999999</v>
      </c>
      <c r="H66" s="78">
        <f>H64-H65</f>
        <v>122.75999999999993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261875.42</f>
        <v>261875.42</v>
      </c>
      <c r="E67" s="70">
        <f>43699.59</f>
        <v>43699.59</v>
      </c>
      <c r="F67" s="70">
        <f>10292.52</f>
        <v>10292.52</v>
      </c>
      <c r="G67" s="71">
        <f>21627.07</f>
        <v>21627.07</v>
      </c>
      <c r="H67" s="71">
        <f>586.92</f>
        <v>586.92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-12.939999999973224</v>
      </c>
      <c r="E68" s="44">
        <f>E67-E64</f>
        <v>-11428.550000000003</v>
      </c>
      <c r="F68" s="44">
        <f>F67-F64</f>
        <v>-900.4799999999996</v>
      </c>
      <c r="G68" s="44">
        <f>G67-G64</f>
        <v>-2744.6899999999987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5" t="s">
        <v>145</v>
      </c>
      <c r="E69" s="136"/>
      <c r="F69" s="136"/>
      <c r="G69" s="136"/>
      <c r="H69" s="137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1" t="s">
        <v>145</v>
      </c>
      <c r="E70" s="112"/>
      <c r="F70" s="112"/>
      <c r="G70" s="112"/>
      <c r="H70" s="11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8" t="s">
        <v>101</v>
      </c>
      <c r="B72" s="139"/>
      <c r="C72" s="139"/>
      <c r="D72" s="139"/>
      <c r="E72" s="139"/>
      <c r="F72" s="139"/>
      <c r="G72" s="139"/>
      <c r="H72" s="14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8" t="s">
        <v>185</v>
      </c>
      <c r="F73" s="109"/>
      <c r="G73" s="110"/>
      <c r="H73" s="26">
        <v>11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8"/>
      <c r="F74" s="109"/>
      <c r="G74" s="110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8"/>
      <c r="F75" s="109"/>
      <c r="G75" s="110"/>
      <c r="H75" s="26">
        <v>3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1"/>
      <c r="F76" s="112"/>
      <c r="G76" s="113"/>
      <c r="H76" s="26">
        <f>D68+E68+F68+G68+H68</f>
        <v>-15086.659999999974</v>
      </c>
    </row>
    <row r="77" spans="1:8" ht="25.5" customHeight="1" thickBot="1">
      <c r="A77" s="138" t="s">
        <v>107</v>
      </c>
      <c r="B77" s="139"/>
      <c r="C77" s="139"/>
      <c r="D77" s="139"/>
      <c r="E77" s="139"/>
      <c r="F77" s="139"/>
      <c r="G77" s="139"/>
      <c r="H77" s="14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8">
        <v>4</v>
      </c>
      <c r="F78" s="109"/>
      <c r="G78" s="110"/>
      <c r="H78" s="5"/>
    </row>
    <row r="79" spans="1:8" ht="39" thickBot="1">
      <c r="A79" s="4" t="s">
        <v>110</v>
      </c>
      <c r="B79" s="4" t="s">
        <v>111</v>
      </c>
      <c r="C79" s="3" t="s">
        <v>67</v>
      </c>
      <c r="D79" s="4" t="s">
        <v>111</v>
      </c>
      <c r="E79" s="114">
        <v>1</v>
      </c>
      <c r="F79" s="115"/>
      <c r="G79" s="11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5" t="s">
        <v>167</v>
      </c>
      <c r="F80" s="106"/>
      <c r="G80" s="106"/>
      <c r="H80" s="107"/>
    </row>
    <row r="81" ht="12.75">
      <c r="A81" s="1"/>
    </row>
    <row r="82" ht="12.75">
      <c r="A82" s="1"/>
    </row>
    <row r="83" spans="1:8" ht="38.25" customHeight="1">
      <c r="A83" s="104" t="s">
        <v>172</v>
      </c>
      <c r="B83" s="104"/>
      <c r="C83" s="104"/>
      <c r="D83" s="104"/>
      <c r="E83" s="104"/>
      <c r="F83" s="104"/>
      <c r="G83" s="104"/>
      <c r="H83" s="10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6" t="s">
        <v>115</v>
      </c>
      <c r="D86" s="127"/>
      <c r="E86" s="128"/>
    </row>
    <row r="87" spans="1:5" ht="18.75" customHeight="1" thickBot="1">
      <c r="A87" s="29">
        <v>2</v>
      </c>
      <c r="B87" s="4" t="s">
        <v>116</v>
      </c>
      <c r="C87" s="126" t="s">
        <v>117</v>
      </c>
      <c r="D87" s="127"/>
      <c r="E87" s="128"/>
    </row>
    <row r="88" spans="1:5" ht="16.5" customHeight="1" thickBot="1">
      <c r="A88" s="29">
        <v>3</v>
      </c>
      <c r="B88" s="4" t="s">
        <v>118</v>
      </c>
      <c r="C88" s="126" t="s">
        <v>119</v>
      </c>
      <c r="D88" s="127"/>
      <c r="E88" s="128"/>
    </row>
    <row r="89" spans="1:5" ht="13.5" thickBot="1">
      <c r="A89" s="29">
        <v>4</v>
      </c>
      <c r="B89" s="4" t="s">
        <v>16</v>
      </c>
      <c r="C89" s="126" t="s">
        <v>120</v>
      </c>
      <c r="D89" s="127"/>
      <c r="E89" s="128"/>
    </row>
    <row r="90" spans="1:5" ht="24" customHeight="1" thickBot="1">
      <c r="A90" s="29">
        <v>5</v>
      </c>
      <c r="B90" s="4" t="s">
        <v>86</v>
      </c>
      <c r="C90" s="126" t="s">
        <v>121</v>
      </c>
      <c r="D90" s="127"/>
      <c r="E90" s="128"/>
    </row>
    <row r="91" spans="1:5" ht="21" customHeight="1" thickBot="1">
      <c r="A91" s="30">
        <v>6</v>
      </c>
      <c r="B91" s="31" t="s">
        <v>122</v>
      </c>
      <c r="C91" s="126" t="s">
        <v>123</v>
      </c>
      <c r="D91" s="127"/>
      <c r="E91" s="128"/>
    </row>
    <row r="93" spans="1:2" ht="15">
      <c r="A93" s="156" t="s">
        <v>179</v>
      </c>
      <c r="B93" s="156"/>
    </row>
    <row r="94" spans="1:3" ht="15">
      <c r="A94" s="96" t="s">
        <v>180</v>
      </c>
      <c r="B94" s="97" t="s">
        <v>181</v>
      </c>
      <c r="C94" s="98" t="s">
        <v>182</v>
      </c>
    </row>
    <row r="95" spans="1:3" ht="22.5">
      <c r="A95" s="99" t="s">
        <v>183</v>
      </c>
      <c r="B95" s="100">
        <v>1085.8</v>
      </c>
      <c r="C95" s="101">
        <v>159.05</v>
      </c>
    </row>
    <row r="96" spans="1:3" ht="22.5">
      <c r="A96" s="99" t="s">
        <v>184</v>
      </c>
      <c r="B96" s="100">
        <v>1043.18</v>
      </c>
      <c r="C96" s="101">
        <v>143.22</v>
      </c>
    </row>
  </sheetData>
  <sheetProtection/>
  <mergeCells count="70">
    <mergeCell ref="A93:B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2017-03-23T07:41:07Z</dcterms:modified>
  <cp:category/>
  <cp:version/>
  <cp:contentType/>
  <cp:contentStatus/>
</cp:coreProperties>
</file>