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<sst xmlns="http://schemas.openxmlformats.org/spreadsheetml/2006/main" count="291" uniqueCount="186">
  <si>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</si>
  <si>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</si>
  <si>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</si>
  <si>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</si>
  <si>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</si>
  <si>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</si>
  <si>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</si>
  <si>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</si>
  <si>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</si>
  <si>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</si>
  <si>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</si>
  <si>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</si>
  <si>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</si>
  <si>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</si>
  <si>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</si>
  <si>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</si>
  <si>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</si>
  <si>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</si>
  <si>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</si>
  <si>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</si>
  <si>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</si>
  <si>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</si>
  <si>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</si>
  <si>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</si>
  <si>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</si>
  <si>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</si>
  <si>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</si>
  <si>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</si>
  <si>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</si>
  <si>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</si>
  <si>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</si>
  <si>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</si>
  <si>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</si>
  <si>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</si>
  <si>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</si>
  <si>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</si>
  <si>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</si>
  <si>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</si>
  <si>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</si>
  <si>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</si>
  <si>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</si>
  <si>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</si>
  <si>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</si>
  <si>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</si>
  <si>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</si>
  <si>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</si>
  <si>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</si>
  <si>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</si>
  <si>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</si>
  <si>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</si>
  <si>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</si>
  <si>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</si>
  <si>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</si>
  <si>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</si>
  <si>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</si>
  <si>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</si>
  <si>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</si>
  <si>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</si>
  <si>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</si>
  <si>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</si>
  <si>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</si>
  <si>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</si>
  <si>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</si>
  <si>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</si>
  <si>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</si>
  <si>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</si>
  <si>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</si>
  <si>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</si>
  <si>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</si>
  <si>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</si>
  <si>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</si>
  <si>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</si>
  <si>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</si>
  <si>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</si>
  <si>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</si>
  <si>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</si>
  <si>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</si>
  <si>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</si>
  <si>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</si>
  <si>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</si>
  <si>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</si>
  <si>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</si>
  <si>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</si>
  <si>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</si>
  <si>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</si>
  <si>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</si>
  <si>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</si>
  <si>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</si>
  <si>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</si>
  <si>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</si>
  <si>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</si>
  <si>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</si>
  <si>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</si>
  <si>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</si>
  <si>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</si>
  <si>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</si>
  <si>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</si>
  <si>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</si>
  <si>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</si>
  <si>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</si>
  <si>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</si>
  <si>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</si>
  <si>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</si>
  <si>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</si>
  <si>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</si>
  <si>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</si>
  <si>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</si>
  <si>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</si>
  <si>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</si>
  <si>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</si>
  <si>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</si>
  <si>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</si>
  <si>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</si>
  <si>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</si>
  <si>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</si>
  <si>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</si>
  <si>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</si>
  <si>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</si>
  <si>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</si>
  <si>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</si>
  <si>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</si>
  <si>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</si>
  <si>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</si>
  <si>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</si>
  <si>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</si>
  <si>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</si>
  <si>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</si>
  <si>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</si>
  <si>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</si>
  <si>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</si>
  <si>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</si>
  <si>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</si>
  <si>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</si>
  <si>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</si>
  <si>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</si>
  <si>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</si>
  <si>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</si>
  <si>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</si>
  <si>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</si>
  <si>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</si>
  <si>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</si>
  <si>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</si>
  <si>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</si>
  <si>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</si>
  <si>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</si>
  <si>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</si>
  <si>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</si>
  <si>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</si>
  <si>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</si>
  <si>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</si>
  <si>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</si>
  <si>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</si>
  <si>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</si>
  <si>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</si>
  <si>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</si>
  <si>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</si>
  <si>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</si>
  <si>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</si>
  <si>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</si>
  <si>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</si>
  <si>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</si>
  <si>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</si>
  <si>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</si>
  <si>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</si>
  <si>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</si>
  <si>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</si>
  <si>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</si>
  <si>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</si>
  <si>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</si>
  <si>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</si>
  <si>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</si>
  <si>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</si>
  <si>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</si>
  <si>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</si>
  <si>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</si>
  <si>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</si>
  <si>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</si>
  <si>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</si>
  <si>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</si>
  <si>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</si>
  <si>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</si>
  <si>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</si>
  <si>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</si>
  <si>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</si>
  <si>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3В                                                                                                                                                                         за 2016  год</t>
  </si>
  <si>
    <t>кв. 13,17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</si>
</sst>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97">
          <cell r="X197">
            <v>339.52</v>
          </cell>
          <cell r="Z197">
            <v>312.09</v>
          </cell>
        </row>
        <row r="198">
          <cell r="Z198">
            <v>1631.9700000000014</v>
          </cell>
        </row>
        <row r="199">
          <cell r="Z199">
            <v>456.98999999999995</v>
          </cell>
        </row>
        <row r="200">
          <cell r="U200">
            <v>-609.76</v>
          </cell>
          <cell r="X200">
            <v>22282.020000000008</v>
          </cell>
          <cell r="Z200">
            <v>24215.13000000001</v>
          </cell>
        </row>
        <row r="202">
          <cell r="S202">
            <v>2555.09</v>
          </cell>
          <cell r="U202">
            <v>0</v>
          </cell>
          <cell r="X202">
            <v>7587.839999999999</v>
          </cell>
          <cell r="Z202">
            <v>6973.769999999998</v>
          </cell>
        </row>
        <row r="203">
          <cell r="S203">
            <v>17671.55</v>
          </cell>
          <cell r="X203">
            <v>49791.71999999999</v>
          </cell>
          <cell r="Z203">
            <v>45871.78999999998</v>
          </cell>
        </row>
        <row r="204">
          <cell r="Z204">
            <v>-1127.6399999999992</v>
          </cell>
        </row>
        <row r="205">
          <cell r="Z205">
            <v>-40.60000000000001</v>
          </cell>
        </row>
        <row r="206">
          <cell r="Z206">
            <v>10777.980000000016</v>
          </cell>
        </row>
        <row r="207">
          <cell r="U207">
            <v>7701.36</v>
          </cell>
          <cell r="X207">
            <v>12583.83</v>
          </cell>
          <cell r="Z207">
            <v>5501.579999999998</v>
          </cell>
        </row>
        <row r="208">
          <cell r="U208">
            <v>1575.82</v>
          </cell>
          <cell r="X208">
            <v>2574.8400000000006</v>
          </cell>
          <cell r="Z208">
            <v>1125.72</v>
          </cell>
        </row>
        <row r="209">
          <cell r="U209">
            <v>-16550.14</v>
          </cell>
          <cell r="X209">
            <v>57812.71</v>
          </cell>
          <cell r="Z209">
            <v>57311.9</v>
          </cell>
        </row>
        <row r="211">
          <cell r="U211">
            <v>287.03999999999996</v>
          </cell>
          <cell r="X211">
            <v>445.96000000000004</v>
          </cell>
          <cell r="Z211">
            <v>275.2200000000001</v>
          </cell>
        </row>
        <row r="212">
          <cell r="U212">
            <v>58.739999999999995</v>
          </cell>
          <cell r="X212">
            <v>91.24999999999999</v>
          </cell>
          <cell r="Z212">
            <v>56.28999999999999</v>
          </cell>
        </row>
        <row r="213">
          <cell r="U213">
            <v>-742.64</v>
          </cell>
          <cell r="X213">
            <v>1965.1699999999994</v>
          </cell>
          <cell r="Z213">
            <v>1482.9799999999998</v>
          </cell>
        </row>
        <row r="214">
          <cell r="U214">
            <v>0</v>
          </cell>
          <cell r="X214">
            <v>491481.7200000001</v>
          </cell>
          <cell r="Z214">
            <v>410622.9600000001</v>
          </cell>
        </row>
        <row r="215">
          <cell r="S215">
            <v>40.52</v>
          </cell>
          <cell r="Z215">
            <v>4.520000000000001</v>
          </cell>
        </row>
        <row r="216">
          <cell r="X216">
            <v>757.44</v>
          </cell>
          <cell r="Z216">
            <v>715.4200000000001</v>
          </cell>
        </row>
        <row r="217">
          <cell r="X217">
            <v>0</v>
          </cell>
          <cell r="Z217">
            <v>613.8599999999991</v>
          </cell>
        </row>
        <row r="218">
          <cell r="Z218">
            <v>102.21999999999991</v>
          </cell>
        </row>
        <row r="219">
          <cell r="X219">
            <v>585.39</v>
          </cell>
          <cell r="Z219">
            <v>381.89999999999986</v>
          </cell>
        </row>
        <row r="220">
          <cell r="Z220">
            <v>1095.5499999999993</v>
          </cell>
        </row>
        <row r="221">
          <cell r="Z221">
            <v>236.14</v>
          </cell>
        </row>
        <row r="222">
          <cell r="U222">
            <v>-1066.46</v>
          </cell>
          <cell r="X222">
            <v>31390.71</v>
          </cell>
          <cell r="Z222">
            <v>28308.83</v>
          </cell>
        </row>
        <row r="223">
          <cell r="Z223">
            <v>2380.79</v>
          </cell>
        </row>
        <row r="224">
          <cell r="S224">
            <v>9155.269999999999</v>
          </cell>
          <cell r="X224">
            <v>22710.24</v>
          </cell>
          <cell r="Z224">
            <v>24926.660000000007</v>
          </cell>
        </row>
        <row r="225">
          <cell r="S225">
            <v>220.00000000000003</v>
          </cell>
          <cell r="Z225">
            <v>22.909999999999997</v>
          </cell>
        </row>
        <row r="226">
          <cell r="S226">
            <v>6767.2</v>
          </cell>
          <cell r="X226">
            <v>32266.499999999996</v>
          </cell>
          <cell r="Z226">
            <v>28355.02</v>
          </cell>
        </row>
        <row r="227">
          <cell r="S227">
            <v>2760.57</v>
          </cell>
          <cell r="Z227">
            <v>315.70999999999987</v>
          </cell>
        </row>
        <row r="228">
          <cell r="S228">
            <v>11722.450000000003</v>
          </cell>
          <cell r="X228">
            <v>47126.03999999999</v>
          </cell>
          <cell r="Z228">
            <v>47356.89999999999</v>
          </cell>
        </row>
        <row r="229">
          <cell r="S229">
            <v>951.5099999999999</v>
          </cell>
          <cell r="Z229">
            <v>74.93</v>
          </cell>
        </row>
        <row r="230">
          <cell r="S230">
            <v>328.95</v>
          </cell>
          <cell r="Z230">
            <v>33.30000000000001</v>
          </cell>
        </row>
        <row r="231">
          <cell r="S231">
            <v>84.15999999999998</v>
          </cell>
          <cell r="Z231">
            <v>8.339999999999996</v>
          </cell>
        </row>
        <row r="232">
          <cell r="U232">
            <v>-504.66</v>
          </cell>
          <cell r="X232">
            <v>13155.830000000002</v>
          </cell>
          <cell r="Z232">
            <v>11529.380000000003</v>
          </cell>
        </row>
        <row r="233">
          <cell r="Z233">
            <v>166.97</v>
          </cell>
        </row>
        <row r="234">
          <cell r="Z234">
            <v>112.05000000000001</v>
          </cell>
        </row>
        <row r="235">
          <cell r="S235">
            <v>8601.619999999997</v>
          </cell>
          <cell r="X235">
            <v>41049.24</v>
          </cell>
        </row>
        <row r="236">
          <cell r="X236">
            <v>663.5400000000001</v>
          </cell>
          <cell r="Z236">
            <v>745.01</v>
          </cell>
        </row>
        <row r="237">
          <cell r="Z237">
            <v>27.20999999999998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L74" sqref="L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184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-34174.7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'[1]Report'!$S$202+'[1]Report'!$S$203+'[1]Report'!$S$215+'[1]Report'!$S$224+'[1]Report'!$S$225+'[1]Report'!$S$226+'[1]Report'!$S$227+'[1]Report'!$S$228+'[1]Report'!$S$229+'[1]Report'!$S$230+'[1]Report'!$S$231+'[1]Report'!$S$235</f>
        <v>60858.89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200531.57999999996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'[1]Report'!$X$228</f>
        <v>47126.03999999999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'[1]Report'!$X$224</f>
        <v>22710.24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'[1]Report'!$Z$224+'[1]Report'!$Z$225</f>
        <v>24949.570000000007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'[1]Report'!$S$224+'[1]Report'!$S$225+'[1]Report'!$X$224-'[1]Report'!$Z$224-'[1]Report'!$Z$225</f>
        <v>7135.939999999995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-34174.7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-9225.12999999999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'[1]Report'!$X$235</f>
        <v>41049.24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'[1]Report'!$X$226</f>
        <v>32266.499999999996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'[1]Report'!$X$202</f>
        <v>7587.839999999999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'[1]Report'!$X$203</f>
        <v>49791.71999999999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153943.84999999995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'[1]Report'!$Z$202+'[1]Report'!$Z$203+'[1]Report'!$Z$215+'[1]Report'!$Z$224+'[1]Report'!$Z$225+'[1]Report'!$Z$226+'[1]Report'!$Z$227+'[1]Report'!$Z$228+'[1]Report'!$Z$229+'[1]Report'!$Z$230+'[1]Report'!$Z$231</f>
        <v>153943.84999999995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119769.14999999995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-9225.12999999999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107446.62000000002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4.42</v>
      </c>
      <c r="F42" s="80" t="s">
        <v>136</v>
      </c>
      <c r="G42" s="60">
        <v>3810334293</v>
      </c>
      <c r="H42" s="61">
        <f>G13</f>
        <v>47126.03999999999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41049.24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32266.499999999996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7587.839999999999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49791.71999999999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177821.33999999997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77761.02999999997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327.0918819630237</v>
      </c>
      <c r="E63" s="76">
        <f>E64/117.48</f>
        <v>642.4392236976507</v>
      </c>
      <c r="F63" s="76">
        <f>F64/12</f>
        <v>1885.128333333334</v>
      </c>
      <c r="G63" s="77">
        <f>G64/18.26</f>
        <v>2439.5695509309967</v>
      </c>
      <c r="H63" s="78">
        <f>H64/0.88</f>
        <v>9287.761363636364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'[1]Report'!$X$214</f>
        <v>491481.7200000001</v>
      </c>
      <c r="E64" s="65">
        <f>'[1]Report'!$X$207+'[1]Report'!$X$208+'[1]Report'!$X$209+'[1]Report'!$X$211+'[1]Report'!$X$212+'[1]Report'!$X$213+'[1]Report'!$X$217</f>
        <v>75473.76000000001</v>
      </c>
      <c r="F64" s="65">
        <f>'[1]Report'!$X$197+'[1]Report'!$X$200</f>
        <v>22621.540000000008</v>
      </c>
      <c r="G64" s="72">
        <f>'[1]Report'!$X$222+'[1]Report'!$X$232</f>
        <v>44546.54</v>
      </c>
      <c r="H64" s="68">
        <f>'[1]Report'!$X$202+'[1]Report'!$X$219</f>
        <v>8173.23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'[1]Report'!$Z$206+'[1]Report'!$Z$214+'[1]Report'!$Z$220+'[1]Report'!$Z$221</f>
        <v>422732.6300000001</v>
      </c>
      <c r="E65" s="65">
        <f>'[1]Report'!$Z$204+'[1]Report'!$Z$205+'[1]Report'!$Z$207+'[1]Report'!$Z$208+'[1]Report'!$Z$209+'[1]Report'!$Z$211+'[1]Report'!$Z$212+'[1]Report'!$Z$213+'[1]Report'!$Z$217+'[1]Report'!$Z$218</f>
        <v>65301.530000000006</v>
      </c>
      <c r="F65" s="65">
        <f>'[1]Report'!$Z$197+'[1]Report'!$Z$200+'[1]Report'!$Z$237</f>
        <v>24554.430000000008</v>
      </c>
      <c r="G65" s="69">
        <f>'[1]Report'!$Z$198+'[1]Report'!$Z$199+'[1]Report'!$Z$222+'[1]Report'!$Z$223+'[1]Report'!$Z$232+'[1]Report'!$Z$233+'[1]Report'!$Z$234</f>
        <v>44586.98000000001</v>
      </c>
      <c r="H65" s="69">
        <f>'[1]Report'!$Z$202+'[1]Report'!$Z$215+'[1]Report'!$Z$219</f>
        <v>7360.189999999998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68749.08999999997</v>
      </c>
      <c r="E66" s="76">
        <f>E64-E65</f>
        <v>10172.230000000003</v>
      </c>
      <c r="F66" s="76">
        <f>F64-F65</f>
        <v>-1932.8899999999994</v>
      </c>
      <c r="G66" s="78">
        <f>G64-G65</f>
        <v>-40.440000000009604</v>
      </c>
      <c r="H66" s="78">
        <f>H64-H65</f>
        <v>813.0400000000018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D64+'[1]Report'!$U$214</f>
        <v>491481.7200000001</v>
      </c>
      <c r="E67" s="70">
        <f>E64+'[1]Report'!$U$207+'[1]Report'!$U$208+'[1]Report'!$U$209+'[1]Report'!$U$211+'[1]Report'!$U$212+'[1]Report'!$U$213</f>
        <v>67803.94000000002</v>
      </c>
      <c r="F67" s="70">
        <f>F64+'[1]Report'!$U$200</f>
        <v>22011.78000000001</v>
      </c>
      <c r="G67" s="71">
        <f>G64+'[1]Report'!$U$222+'[1]Report'!$U$232</f>
        <v>42975.42</v>
      </c>
      <c r="H67" s="71">
        <f>H64+'[1]Report'!$U$202</f>
        <v>8173.23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-7669.819999999992</v>
      </c>
      <c r="F68" s="44">
        <f>F67-F64</f>
        <v>-609.7599999999984</v>
      </c>
      <c r="G68" s="44">
        <f>G67-G64</f>
        <v>-1571.1200000000026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-9850.699999999993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8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>
        <v>4</v>
      </c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'[1]Report'!$X$236</f>
        <v>663.5400000000001</v>
      </c>
      <c r="D95" s="96">
        <f>'[1]Report'!$Z$236</f>
        <v>745.01</v>
      </c>
    </row>
    <row r="96" spans="2:4" ht="12.75">
      <c r="B96" s="95" t="s">
        <v>183</v>
      </c>
      <c r="C96" s="96">
        <f>'[1]Report'!$X$216</f>
        <v>757.44</v>
      </c>
      <c r="D96" s="96">
        <f>'[1]Report'!$Z$216</f>
        <v>715.4200000000001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2017-03-14T07:57:28Z</dcterms:modified>
  <cp:category/>
  <cp:version/>
  <cp:contentType/>
  <cp:contentStatus/>
</cp:coreProperties>
</file>