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<sst xmlns="http://schemas.openxmlformats.org/spreadsheetml/2006/main" count="293" uniqueCount="189">
  <si>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</si>
  <si>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</si>
  <si>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</si>
  <si>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</si>
  <si>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</si>
  <si>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</si>
  <si>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</si>
  <si>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</si>
  <si>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</si>
  <si>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</si>
  <si>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</si>
  <si>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</si>
  <si>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</si>
  <si>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</si>
  <si>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</si>
  <si>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</si>
  <si>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</si>
  <si>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</si>
  <si>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</si>
  <si>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</si>
  <si>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</si>
  <si>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</si>
  <si>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</si>
  <si>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</si>
  <si>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</si>
  <si>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</si>
  <si>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</si>
  <si>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</si>
  <si>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</si>
  <si>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</si>
  <si>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</si>
  <si>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</si>
  <si>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</si>
  <si>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</si>
  <si>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</si>
  <si>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</si>
  <si>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</si>
  <si>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</si>
  <si>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</si>
  <si>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</si>
  <si>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</si>
  <si>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</si>
  <si>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</si>
  <si>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</si>
  <si>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</si>
  <si>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</si>
  <si>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</si>
  <si>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</si>
  <si>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</si>
  <si>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</si>
  <si>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</si>
  <si>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</si>
  <si>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</si>
  <si>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</si>
  <si>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</si>
  <si>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</si>
  <si>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</si>
  <si>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</si>
  <si>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</si>
  <si>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</si>
  <si>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</si>
  <si>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</si>
  <si>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</si>
  <si>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</si>
  <si>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</si>
  <si>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</si>
  <si>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</si>
  <si>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</si>
  <si>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</si>
  <si>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</si>
  <si>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</si>
  <si>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</si>
  <si>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</si>
  <si>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</si>
  <si>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</si>
  <si>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</si>
  <si>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</si>
  <si>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</si>
  <si>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</si>
  <si>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</si>
  <si>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</si>
  <si>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</si>
  <si>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</si>
  <si>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</si>
  <si>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</si>
  <si>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</si>
  <si>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</si>
  <si>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</si>
  <si>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</si>
  <si>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</si>
  <si>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</si>
  <si>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</si>
  <si>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</si>
  <si>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</si>
  <si>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</si>
  <si>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</si>
  <si>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</si>
  <si>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</si>
  <si>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</si>
  <si>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</si>
  <si>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</si>
  <si>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</si>
  <si>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</si>
  <si>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</si>
  <si>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</si>
  <si>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</si>
  <si>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</si>
  <si>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</si>
  <si>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</si>
  <si>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</si>
  <si>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</si>
  <si>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</si>
  <si>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</si>
  <si>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</si>
  <si>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</si>
  <si>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</si>
  <si>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</si>
  <si>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</si>
  <si>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</si>
  <si>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</si>
  <si>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</si>
  <si>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</si>
  <si>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</si>
  <si>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</si>
  <si>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</si>
  <si>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</si>
  <si>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</si>
  <si>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</si>
  <si>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</si>
  <si>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</si>
  <si>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</si>
  <si>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</si>
  <si>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</si>
  <si>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</si>
  <si>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</si>
  <si>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</si>
  <si>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</si>
  <si>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</si>
  <si>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</si>
  <si>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</si>
  <si>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</si>
  <si>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</si>
  <si>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</si>
  <si>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</si>
  <si>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</si>
  <si>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</si>
  <si>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</si>
  <si>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</si>
  <si>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</si>
  <si>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</si>
  <si>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</si>
  <si>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</si>
  <si>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</si>
  <si>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</si>
  <si>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</si>
  <si>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</si>
  <si>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</si>
  <si>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</si>
  <si>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</si>
  <si>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</si>
  <si>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</si>
  <si>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</si>
  <si>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</si>
  <si>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</si>
  <si>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</si>
  <si>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</si>
  <si>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</si>
  <si>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</si>
  <si>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</si>
  <si>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</si>
  <si>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</si>
  <si>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</si>
  <si>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</si>
  <si>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</si>
  <si>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</si>
  <si>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</si>
  <si>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</si>
  <si>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</si>
  <si>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</si>
  <si>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</si>
  <si>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</si>
  <si>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</si>
  <si>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д.55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</si>
  <si>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</si>
  <si>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</si>
  <si>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</si>
  <si>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</si>
  <si>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кв.2А,5,7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</si>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</sst>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4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182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6"/>
      <c r="E3" s="130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35">
        <v>43100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9" t="s">
        <v>0</v>
      </c>
      <c r="B8" s="38" t="s">
        <v>1</v>
      </c>
      <c r="C8" s="40" t="s">
        <v>2</v>
      </c>
      <c r="D8" s="168" t="s">
        <v>3</v>
      </c>
      <c r="E8" s="169"/>
      <c r="F8" s="170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-8855.01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29579.15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91600.32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4">
        <f>19747.2</f>
        <v>19747.2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1">
        <v>9559.2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2">
        <v>8457.11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3">
        <v>5809.42</v>
      </c>
      <c r="H16" s="48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2">
        <v>0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-8855.01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2">
        <f>G18+G15-G17</f>
        <v>-397.89999999999964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15438.72</f>
        <v>15438.72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14586.12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3680.28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28588.8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75307.65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75307.65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08" t="s">
        <v>51</v>
      </c>
      <c r="E35" s="109"/>
      <c r="F35" s="110"/>
      <c r="G35" s="65">
        <f>G24+G10</f>
        <v>66452.64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2">
        <f>G19</f>
        <v>-397.89999999999964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7">
        <f>G11+G12-G24</f>
        <v>45871.82000000001</v>
      </c>
      <c r="H38" s="48"/>
    </row>
    <row r="39" spans="1:8" ht="38.25" customHeight="1" thickBot="1">
      <c r="A39" s="153" t="s">
        <v>58</v>
      </c>
      <c r="B39" s="154"/>
      <c r="C39" s="154"/>
      <c r="D39" s="154"/>
      <c r="E39" s="154"/>
      <c r="F39" s="173"/>
      <c r="G39" s="154"/>
      <c r="H39" s="17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4.4</v>
      </c>
      <c r="F42" s="79" t="s">
        <v>136</v>
      </c>
      <c r="G42" s="59">
        <v>3810334293</v>
      </c>
      <c r="H42" s="60">
        <f>G13</f>
        <v>19747.2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80" t="s">
        <v>137</v>
      </c>
      <c r="G43" s="59">
        <v>3848000155</v>
      </c>
      <c r="H43" s="60">
        <f>G20</f>
        <v>15438.72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14586.12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3680.28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28588.8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6"/>
      <c r="G47" s="110"/>
      <c r="H47" s="60">
        <f>SUM(H41:H46)</f>
        <v>82041.12</v>
      </c>
    </row>
    <row r="48" spans="1:8" ht="19.5" customHeight="1" thickBot="1">
      <c r="A48" s="153" t="s">
        <v>64</v>
      </c>
      <c r="B48" s="154"/>
      <c r="C48" s="154"/>
      <c r="D48" s="154"/>
      <c r="E48" s="154"/>
      <c r="F48" s="154"/>
      <c r="G48" s="154"/>
      <c r="H48" s="155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1" t="s">
        <v>141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76" t="s">
        <v>74</v>
      </c>
      <c r="B53" s="177"/>
      <c r="C53" s="177"/>
      <c r="D53" s="177"/>
      <c r="E53" s="177"/>
      <c r="F53" s="177"/>
      <c r="G53" s="177"/>
      <c r="H53" s="17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40239.09999999999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135.40734999755895</v>
      </c>
      <c r="E63" s="75">
        <f>E64/140.38</f>
        <v>315.4288360165266</v>
      </c>
      <c r="F63" s="75">
        <f>F64/14.34</f>
        <v>784.8758716875873</v>
      </c>
      <c r="G63" s="76">
        <f>G64/22.34</f>
        <v>1050.762757385855</v>
      </c>
      <c r="H63" s="77">
        <f>H64/0.99</f>
        <v>594.8787878787879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221883.9</v>
      </c>
      <c r="E64" s="64">
        <v>44279.9</v>
      </c>
      <c r="F64" s="64">
        <v>11255.12</v>
      </c>
      <c r="G64" s="71">
        <v>23474.04</v>
      </c>
      <c r="H64" s="67">
        <v>588.93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196838.38</v>
      </c>
      <c r="E65" s="64">
        <v>35535.91</v>
      </c>
      <c r="F65" s="64">
        <v>9518.92</v>
      </c>
      <c r="G65" s="68">
        <v>18927.58</v>
      </c>
      <c r="H65" s="68">
        <v>422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25045.51999999999</v>
      </c>
      <c r="E66" s="75">
        <f>E64-E65</f>
        <v>8743.989999999998</v>
      </c>
      <c r="F66" s="75">
        <f>F64-F65</f>
        <v>1736.2000000000007</v>
      </c>
      <c r="G66" s="77">
        <f>G64-G65</f>
        <v>4546.459999999999</v>
      </c>
      <c r="H66" s="77">
        <f>H64-H65</f>
        <v>166.92999999999995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221883.9</v>
      </c>
      <c r="E67" s="69">
        <v>43435.13</v>
      </c>
      <c r="F67" s="69">
        <v>10958.41</v>
      </c>
      <c r="G67" s="70">
        <v>22826.59</v>
      </c>
      <c r="H67" s="70">
        <v>588.93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-844.7700000000041</v>
      </c>
      <c r="F68" s="43">
        <f>F67-F64</f>
        <v>-296.71000000000095</v>
      </c>
      <c r="G68" s="43">
        <f>G67-G64</f>
        <v>-647.4500000000007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145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3" t="s">
        <v>101</v>
      </c>
      <c r="B72" s="154"/>
      <c r="C72" s="154"/>
      <c r="D72" s="154"/>
      <c r="E72" s="154"/>
      <c r="F72" s="154"/>
      <c r="G72" s="154"/>
      <c r="H72" s="155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7" t="s">
        <v>188</v>
      </c>
      <c r="F73" s="118"/>
      <c r="G73" s="119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7"/>
      <c r="F74" s="118"/>
      <c r="G74" s="119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7"/>
      <c r="F75" s="118"/>
      <c r="G75" s="119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20"/>
      <c r="F76" s="121"/>
      <c r="G76" s="122"/>
      <c r="H76" s="102">
        <f>D68+E68+F68+G68+H68</f>
        <v>-1788.9300000000057</v>
      </c>
    </row>
    <row r="77" spans="1:8" ht="25.5" customHeight="1" thickBot="1">
      <c r="A77" s="153" t="s">
        <v>107</v>
      </c>
      <c r="B77" s="154"/>
      <c r="C77" s="154"/>
      <c r="D77" s="154"/>
      <c r="E77" s="154"/>
      <c r="F77" s="154"/>
      <c r="G77" s="154"/>
      <c r="H77" s="155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3" t="s">
        <v>187</v>
      </c>
      <c r="F78" s="124"/>
      <c r="G78" s="125"/>
      <c r="H78" s="105">
        <v>3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6"/>
      <c r="F79" s="127"/>
      <c r="G79" s="128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4" t="s">
        <v>167</v>
      </c>
      <c r="F80" s="115"/>
      <c r="G80" s="115"/>
      <c r="H80" s="116"/>
    </row>
    <row r="81" ht="12.75">
      <c r="A81" s="1"/>
    </row>
    <row r="82" ht="12.75">
      <c r="A82" s="1"/>
    </row>
    <row r="83" spans="1:8" ht="38.25" customHeight="1">
      <c r="A83" s="113" t="s">
        <v>172</v>
      </c>
      <c r="B83" s="113"/>
      <c r="C83" s="113"/>
      <c r="D83" s="113"/>
      <c r="E83" s="113"/>
      <c r="F83" s="113"/>
      <c r="G83" s="113"/>
      <c r="H83" s="11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3" spans="2:3" ht="15">
      <c r="B93" s="171" t="s">
        <v>178</v>
      </c>
      <c r="C93" s="171"/>
    </row>
    <row r="95" spans="2:6" ht="72">
      <c r="B95" s="95" t="s">
        <v>179</v>
      </c>
      <c r="C95" s="96" t="s">
        <v>183</v>
      </c>
      <c r="D95" s="97" t="s">
        <v>180</v>
      </c>
      <c r="E95" s="97" t="s">
        <v>181</v>
      </c>
      <c r="F95" s="98" t="s">
        <v>184</v>
      </c>
    </row>
    <row r="96" spans="2:6" ht="12.75">
      <c r="B96" s="95" t="s">
        <v>185</v>
      </c>
      <c r="C96" s="94">
        <f>154.1</f>
        <v>154.1</v>
      </c>
      <c r="D96" s="94">
        <v>926.55</v>
      </c>
      <c r="E96" s="94">
        <v>688.42</v>
      </c>
      <c r="F96" s="99">
        <f>C96+E96</f>
        <v>842.52</v>
      </c>
    </row>
    <row r="97" spans="2:6" ht="12.75">
      <c r="B97" s="95" t="s">
        <v>186</v>
      </c>
      <c r="C97" s="94">
        <f>76.79</f>
        <v>76.79</v>
      </c>
      <c r="D97" s="94">
        <v>585.25</v>
      </c>
      <c r="E97" s="94">
        <v>397.33</v>
      </c>
      <c r="F97" s="99">
        <f>C97+E97</f>
        <v>474.12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2018-03-13T08:30:34Z</dcterms:modified>
  <cp:category/>
  <cp:version/>
  <cp:contentType/>
  <cp:contentStatus/>
</cp:coreProperties>
</file>