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<sst xmlns="http://schemas.openxmlformats.org/spreadsheetml/2006/main" count="294" uniqueCount="189">
  <si>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</si>
  <si>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</si>
  <si>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</si>
  <si>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</si>
  <si>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</si>
  <si>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</si>
  <si>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</si>
  <si>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</si>
  <si>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</si>
  <si>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</si>
  <si>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</si>
  <si>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</si>
  <si>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</si>
  <si>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</si>
  <si>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</si>
  <si>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</si>
  <si>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</si>
  <si>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</si>
  <si>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</si>
  <si>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</si>
  <si>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</si>
  <si>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</si>
  <si>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</si>
  <si>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</si>
  <si>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</si>
  <si>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</si>
  <si>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</si>
  <si>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</si>
  <si>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</si>
  <si>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</si>
  <si>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</si>
  <si>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</si>
  <si>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</si>
  <si>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</si>
  <si>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</si>
  <si>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</si>
  <si>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</si>
  <si>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</si>
  <si>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</si>
  <si>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</si>
  <si>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</si>
  <si>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</si>
  <si>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</si>
  <si>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</si>
  <si>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</si>
  <si>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</si>
  <si>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</si>
  <si>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</si>
  <si>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</si>
  <si>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</si>
  <si>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</si>
  <si>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</si>
  <si>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</si>
  <si>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</si>
  <si>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</si>
  <si>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</si>
  <si>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</si>
  <si>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</si>
  <si>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</si>
  <si>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</si>
  <si>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</si>
  <si>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</si>
  <si>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</si>
  <si>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</si>
  <si>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</si>
  <si>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</si>
  <si>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</si>
  <si>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</si>
  <si>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</si>
  <si>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</si>
  <si>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</si>
  <si>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</si>
  <si>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</si>
  <si>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</si>
  <si>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</si>
  <si>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</si>
  <si>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</si>
  <si>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</si>
  <si>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</si>
  <si>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</si>
  <si>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</si>
  <si>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</si>
  <si>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</si>
  <si>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</si>
  <si>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</si>
  <si>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</si>
  <si>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</si>
  <si>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</si>
  <si>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</si>
  <si>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</si>
  <si>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</si>
  <si>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</si>
  <si>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</si>
  <si>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</si>
  <si>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</si>
  <si>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</si>
  <si>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</si>
  <si>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</si>
  <si>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</si>
  <si>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</si>
  <si>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</si>
  <si>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</si>
  <si>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</si>
  <si>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</si>
  <si>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</si>
  <si>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</si>
  <si>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</si>
  <si>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</si>
  <si>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</si>
  <si>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</si>
  <si>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</si>
  <si>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</si>
  <si>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</si>
  <si>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</si>
  <si>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</si>
  <si>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</si>
  <si>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</si>
  <si>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</si>
  <si>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</si>
  <si>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</si>
  <si>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</si>
  <si>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</si>
  <si>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</si>
  <si>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</si>
  <si>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</si>
  <si>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</si>
  <si>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</si>
  <si>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</si>
  <si>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</si>
  <si>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</si>
  <si>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</si>
  <si>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</si>
  <si>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</si>
  <si>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</si>
  <si>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</si>
  <si>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</si>
  <si>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</si>
  <si>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</si>
  <si>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</si>
  <si>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</si>
  <si>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</si>
  <si>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</si>
  <si>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</si>
  <si>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</si>
  <si>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</si>
  <si>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</si>
  <si>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</si>
  <si>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</si>
  <si>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</si>
  <si>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</si>
  <si>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</si>
  <si>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</si>
  <si>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</si>
  <si>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</si>
  <si>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</si>
  <si>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</si>
  <si>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</si>
  <si>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</si>
  <si>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</si>
  <si>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</si>
  <si>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</si>
  <si>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</si>
  <si>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</si>
  <si>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</si>
  <si>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</si>
  <si>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</si>
  <si>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</si>
  <si>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</si>
  <si>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</si>
  <si>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</si>
  <si>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</si>
  <si>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</si>
  <si>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</si>
  <si>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</si>
  <si>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</si>
  <si>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</si>
  <si>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</si>
  <si>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</si>
  <si>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</si>
  <si>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</si>
  <si>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</si>
  <si>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</si>
  <si>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</si>
  <si>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</si>
  <si>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</si>
  <si>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</si>
  <si>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6                                                                                                                                                                     за 2017 год</t>
  </si>
  <si>
    <t>с 1 по 24</t>
  </si>
  <si>
    <t>кв.2,11,16,24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</si>
</sst>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3;&#1077;&#1085;&#1077;&#1088;&#1072;&#1090;&#1086;&#1088;&#1099;\&#1046;&#1069;&#1059;%203\25%20&#1076;&#1086;&#1084;&#1086;&#1074;%20&#1043;&#1077;&#1085;&#1077;&#1088;&#1072;&#1090;&#1086;&#1088;%20&#1087;&#1086;%20&#1085;&#1072;&#1095;&#1080;&#1089;&#1083;&#1077;&#1085;&#1080;&#1103;&#1084;%20&#1040;&#1052;&#1041;&#1059;&#1051;&#1040;&#1058;&#1054;&#1056;&#1053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8">
          <cell r="W308">
            <v>0</v>
          </cell>
        </row>
        <row r="309">
          <cell r="W309">
            <v>0</v>
          </cell>
        </row>
        <row r="316">
          <cell r="W316">
            <v>9550.68</v>
          </cell>
        </row>
        <row r="317">
          <cell r="W317">
            <v>74192.88</v>
          </cell>
        </row>
        <row r="330">
          <cell r="W330">
            <v>0</v>
          </cell>
        </row>
        <row r="345">
          <cell r="W345">
            <v>34699.49999999999</v>
          </cell>
        </row>
        <row r="346">
          <cell r="W346">
            <v>0</v>
          </cell>
        </row>
        <row r="349">
          <cell r="W349">
            <v>0</v>
          </cell>
        </row>
        <row r="1846">
          <cell r="Z1846">
            <v>843.44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3.57421875" style="0" customWidth="1"/>
  </cols>
  <sheetData>
    <row r="1" spans="1:8" ht="62.25" customHeight="1">
      <c r="A1" s="144" t="s">
        <v>186</v>
      </c>
      <c r="B1" s="144"/>
      <c r="C1" s="144"/>
      <c r="D1" s="144"/>
      <c r="E1" s="144"/>
      <c r="F1" s="144"/>
      <c r="G1" s="144"/>
      <c r="H1" s="14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4"/>
      <c r="E3" s="121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5"/>
      <c r="E4" s="146"/>
      <c r="F4" s="14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8"/>
      <c r="E5" s="149"/>
      <c r="F5" s="150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1"/>
      <c r="E6" s="152"/>
      <c r="F6" s="153"/>
      <c r="G6" s="36">
        <v>43100</v>
      </c>
      <c r="H6" s="5"/>
    </row>
    <row r="7" spans="1:8" ht="38.25" customHeight="1" thickBot="1">
      <c r="A7" s="160" t="s">
        <v>13</v>
      </c>
      <c r="B7" s="161"/>
      <c r="C7" s="161"/>
      <c r="D7" s="162"/>
      <c r="E7" s="162"/>
      <c r="F7" s="162"/>
      <c r="G7" s="161"/>
      <c r="H7" s="163"/>
    </row>
    <row r="8" spans="1:8" ht="33" customHeight="1" thickBot="1">
      <c r="A8" s="40" t="s">
        <v>0</v>
      </c>
      <c r="B8" s="39" t="s">
        <v>1</v>
      </c>
      <c r="C8" s="41" t="s">
        <v>2</v>
      </c>
      <c r="D8" s="156" t="s">
        <v>3</v>
      </c>
      <c r="E8" s="157"/>
      <c r="F8" s="15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2">
        <v>-37547.87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88">
        <v>57588.06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23" t="s">
        <v>23</v>
      </c>
      <c r="E12" s="124"/>
      <c r="F12" s="125"/>
      <c r="G12" s="89">
        <f>G13+G14+G20+G21+G22+G23+G31</f>
        <v>215920.82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3"/>
      <c r="G13" s="64">
        <v>29894.48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3"/>
      <c r="G14" s="90">
        <v>22740.96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3"/>
      <c r="G15" s="91">
        <v>30837.8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3"/>
      <c r="G16" s="92">
        <v>11085.45</v>
      </c>
      <c r="H16" s="48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3"/>
      <c r="G17" s="64">
        <v>945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3"/>
      <c r="G18" s="14">
        <f>G10</f>
        <v>-37547.87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3"/>
      <c r="G19" s="72">
        <f>G18+G15-G17</f>
        <v>-7655.070000000003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6" t="s">
        <v>32</v>
      </c>
      <c r="E20" s="127"/>
      <c r="F20" s="128"/>
      <c r="G20" s="64">
        <v>44842.32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0" t="s">
        <v>151</v>
      </c>
      <c r="E21" s="121"/>
      <c r="F21" s="122"/>
      <c r="G21" s="63">
        <f>'[1]Report'!$W$345+'[1]Report'!$W$346</f>
        <v>34699.49999999999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0" t="s">
        <v>152</v>
      </c>
      <c r="E22" s="121"/>
      <c r="F22" s="122"/>
      <c r="G22" s="63">
        <f>'[1]Report'!$W$316+'[1]Report'!$W$330</f>
        <v>9550.68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4" t="s">
        <v>153</v>
      </c>
      <c r="E23" s="135"/>
      <c r="F23" s="136"/>
      <c r="G23" s="63">
        <f>'[1]Report'!$W$308+'[1]Report'!$W$309+'[1]Report'!$W$317+'[1]Report'!$W$349</f>
        <v>74192.88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0" t="s">
        <v>35</v>
      </c>
      <c r="E24" s="121"/>
      <c r="F24" s="122"/>
      <c r="G24" s="85">
        <f>G25+G26+G27+G28+G29+G30</f>
        <v>843.44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3" t="s">
        <v>38</v>
      </c>
      <c r="E25" s="124"/>
      <c r="F25" s="125"/>
      <c r="G25" s="80">
        <f>'[1]Report'!$Z$1846</f>
        <v>843.44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3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3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3"/>
      <c r="G29" s="69">
        <v>0</v>
      </c>
      <c r="H29" s="81"/>
      <c r="I29" s="77"/>
    </row>
    <row r="30" spans="1:9" ht="13.5" customHeight="1" thickBot="1">
      <c r="A30" s="4"/>
      <c r="B30" s="13"/>
      <c r="C30" s="3"/>
      <c r="D30" s="111" t="s">
        <v>166</v>
      </c>
      <c r="E30" s="112"/>
      <c r="F30" s="112"/>
      <c r="G30" s="87">
        <f>G32-G33-(G31-G32)</f>
        <v>0</v>
      </c>
      <c r="H30" s="82"/>
      <c r="I30" s="77"/>
    </row>
    <row r="31" spans="1:9" ht="13.5" customHeight="1" thickBot="1">
      <c r="A31" s="4"/>
      <c r="B31" s="13"/>
      <c r="C31" s="3"/>
      <c r="D31" s="111" t="s">
        <v>174</v>
      </c>
      <c r="E31" s="112"/>
      <c r="F31" s="112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11" t="s">
        <v>175</v>
      </c>
      <c r="E32" s="112"/>
      <c r="F32" s="112"/>
      <c r="G32" s="83">
        <v>0</v>
      </c>
      <c r="H32" s="82"/>
      <c r="I32" s="77"/>
      <c r="J32" t="s">
        <v>173</v>
      </c>
    </row>
    <row r="33" spans="1:9" ht="13.5" customHeight="1" thickBot="1">
      <c r="A33" s="4"/>
      <c r="B33" s="13"/>
      <c r="C33" s="3"/>
      <c r="D33" s="111" t="s">
        <v>177</v>
      </c>
      <c r="E33" s="112"/>
      <c r="F33" s="112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11" t="s">
        <v>176</v>
      </c>
      <c r="E34" s="112"/>
      <c r="F34" s="112"/>
      <c r="G34" s="84"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1" t="s">
        <v>51</v>
      </c>
      <c r="E35" s="112"/>
      <c r="F35" s="113"/>
      <c r="G35" s="65">
        <f>G24+G10</f>
        <v>-36704.43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1" t="s">
        <v>53</v>
      </c>
      <c r="E36" s="112"/>
      <c r="F36" s="11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1" t="s">
        <v>55</v>
      </c>
      <c r="E37" s="112"/>
      <c r="F37" s="113"/>
      <c r="G37" s="72">
        <f>G19</f>
        <v>-7655.070000000003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1" t="s">
        <v>57</v>
      </c>
      <c r="E38" s="112"/>
      <c r="F38" s="113"/>
      <c r="G38" s="86">
        <f>G11+G12-G24</f>
        <v>272665.44</v>
      </c>
      <c r="H38" s="48"/>
    </row>
    <row r="39" spans="1:8" ht="38.25" customHeight="1" thickBot="1">
      <c r="A39" s="141" t="s">
        <v>58</v>
      </c>
      <c r="B39" s="142"/>
      <c r="C39" s="142"/>
      <c r="D39" s="142"/>
      <c r="E39" s="142"/>
      <c r="F39" s="161"/>
      <c r="G39" s="142"/>
      <c r="H39" s="16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945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2.8</v>
      </c>
      <c r="F42" s="78" t="s">
        <v>136</v>
      </c>
      <c r="G42" s="59">
        <v>3810334293</v>
      </c>
      <c r="H42" s="60">
        <f>G13</f>
        <v>29894.48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44842.32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34699.49999999999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9550.68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74192.88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3"/>
      <c r="H47" s="60">
        <f>SUM(H41:H46)</f>
        <v>194124.86</v>
      </c>
    </row>
    <row r="48" spans="1:8" ht="19.5" customHeight="1" thickBot="1">
      <c r="A48" s="141" t="s">
        <v>64</v>
      </c>
      <c r="B48" s="142"/>
      <c r="C48" s="142"/>
      <c r="D48" s="142"/>
      <c r="E48" s="142"/>
      <c r="F48" s="142"/>
      <c r="G48" s="142"/>
      <c r="H48" s="143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5" t="s">
        <v>141</v>
      </c>
      <c r="E49" s="106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5" t="s">
        <v>69</v>
      </c>
      <c r="E50" s="106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5" t="s">
        <v>71</v>
      </c>
      <c r="E51" s="106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5" t="s">
        <v>73</v>
      </c>
      <c r="E52" s="106"/>
      <c r="F52" s="55">
        <v>0</v>
      </c>
      <c r="G52" s="50"/>
      <c r="H52" s="48"/>
    </row>
    <row r="53" spans="1:8" ht="18.75" customHeight="1" thickBot="1">
      <c r="A53" s="164" t="s">
        <v>74</v>
      </c>
      <c r="B53" s="165"/>
      <c r="C53" s="165"/>
      <c r="D53" s="165"/>
      <c r="E53" s="165"/>
      <c r="F53" s="165"/>
      <c r="G53" s="165"/>
      <c r="H53" s="166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5" t="s">
        <v>15</v>
      </c>
      <c r="E54" s="106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5" t="s">
        <v>18</v>
      </c>
      <c r="E55" s="106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5" t="s">
        <v>20</v>
      </c>
      <c r="E56" s="106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5" t="s">
        <v>53</v>
      </c>
      <c r="E57" s="106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5" t="s">
        <v>55</v>
      </c>
      <c r="E58" s="106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32" t="s">
        <v>57</v>
      </c>
      <c r="E59" s="133"/>
      <c r="F59" s="56">
        <f>D66+E66+F66+G66+H66</f>
        <v>87584.01999999999</v>
      </c>
      <c r="G59" s="52"/>
      <c r="H59" s="54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6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2">
        <f>D64/1638.64</f>
        <v>351.4079175413757</v>
      </c>
      <c r="E63" s="102">
        <f>E64/140.38</f>
        <v>622.4770622595812</v>
      </c>
      <c r="F63" s="102">
        <f>F64/14.34</f>
        <v>1447.063458856346</v>
      </c>
      <c r="G63" s="103">
        <f>G64/22.34</f>
        <v>1975.1253357206806</v>
      </c>
      <c r="H63" s="104">
        <f>H64/0.99</f>
        <v>1129.4242424242425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575831.07</v>
      </c>
      <c r="E64" s="64">
        <v>87383.33</v>
      </c>
      <c r="F64" s="64">
        <v>20750.89</v>
      </c>
      <c r="G64" s="71">
        <v>44124.3</v>
      </c>
      <c r="H64" s="67">
        <v>1118.13</v>
      </c>
      <c r="I64" s="64"/>
    </row>
    <row r="65" spans="1:9" ht="32.25" customHeight="1" thickBot="1">
      <c r="A65" s="4" t="s">
        <v>87</v>
      </c>
      <c r="B65" s="4" t="s">
        <v>90</v>
      </c>
      <c r="C65" s="3" t="s">
        <v>16</v>
      </c>
      <c r="D65" s="64">
        <v>523883.91</v>
      </c>
      <c r="E65" s="64">
        <v>69012.4</v>
      </c>
      <c r="F65" s="64">
        <v>15678.28</v>
      </c>
      <c r="G65" s="68">
        <v>32205.67</v>
      </c>
      <c r="H65" s="68">
        <v>843.44</v>
      </c>
      <c r="I65" s="64"/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51947.159999999974</v>
      </c>
      <c r="E66" s="75">
        <f>E64-E65</f>
        <v>18370.930000000008</v>
      </c>
      <c r="F66" s="75">
        <f>F64-F65</f>
        <v>5072.609999999999</v>
      </c>
      <c r="G66" s="76">
        <f>G64-G65</f>
        <v>11918.630000000005</v>
      </c>
      <c r="H66" s="76">
        <f>H64-H65</f>
        <v>274.69000000000005</v>
      </c>
    </row>
    <row r="67" spans="1:9" ht="63" customHeight="1" thickBot="1">
      <c r="A67" s="4" t="s">
        <v>91</v>
      </c>
      <c r="B67" s="4" t="s">
        <v>94</v>
      </c>
      <c r="C67" s="3" t="s">
        <v>16</v>
      </c>
      <c r="D67" s="69">
        <v>575830.14</v>
      </c>
      <c r="E67" s="69">
        <v>89170.16</v>
      </c>
      <c r="F67" s="69">
        <v>20557</v>
      </c>
      <c r="G67" s="70">
        <v>43984.31</v>
      </c>
      <c r="H67" s="70">
        <v>1118.13</v>
      </c>
      <c r="I67" s="69"/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-0.9299999999348074</v>
      </c>
      <c r="E68" s="44">
        <f>E67-E64</f>
        <v>1786.8300000000017</v>
      </c>
      <c r="F68" s="44">
        <f>F67-F64</f>
        <v>-193.88999999999942</v>
      </c>
      <c r="G68" s="44">
        <f>G67-G64</f>
        <v>-139.99000000000524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8" t="s">
        <v>145</v>
      </c>
      <c r="E69" s="139"/>
      <c r="F69" s="139"/>
      <c r="G69" s="139"/>
      <c r="H69" s="14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4" t="s">
        <v>145</v>
      </c>
      <c r="E70" s="115"/>
      <c r="F70" s="115"/>
      <c r="G70" s="115"/>
      <c r="H70" s="11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1" t="s">
        <v>101</v>
      </c>
      <c r="B72" s="142"/>
      <c r="C72" s="142"/>
      <c r="D72" s="142"/>
      <c r="E72" s="142"/>
      <c r="F72" s="142"/>
      <c r="G72" s="142"/>
      <c r="H72" s="14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1" t="s">
        <v>187</v>
      </c>
      <c r="F73" s="112"/>
      <c r="G73" s="113"/>
      <c r="H73" s="26">
        <v>24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1"/>
      <c r="F74" s="112"/>
      <c r="G74" s="113"/>
      <c r="H74" s="26">
        <v>24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1"/>
      <c r="F75" s="112"/>
      <c r="G75" s="11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4"/>
      <c r="F76" s="115"/>
      <c r="G76" s="116"/>
      <c r="H76" s="26">
        <f>D68+E68+F68+G68+H68</f>
        <v>1452.0200000000623</v>
      </c>
    </row>
    <row r="77" spans="1:8" ht="25.5" customHeight="1" thickBot="1">
      <c r="A77" s="141" t="s">
        <v>107</v>
      </c>
      <c r="B77" s="142"/>
      <c r="C77" s="142"/>
      <c r="D77" s="142"/>
      <c r="E77" s="142"/>
      <c r="F77" s="142"/>
      <c r="G77" s="142"/>
      <c r="H77" s="14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1" t="s">
        <v>188</v>
      </c>
      <c r="F78" s="112"/>
      <c r="G78" s="113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7"/>
      <c r="F79" s="118"/>
      <c r="G79" s="11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8" t="s">
        <v>167</v>
      </c>
      <c r="F80" s="109"/>
      <c r="G80" s="109"/>
      <c r="H80" s="110"/>
    </row>
    <row r="81" ht="12.75">
      <c r="A81" s="1"/>
    </row>
    <row r="82" ht="12.75">
      <c r="A82" s="1"/>
    </row>
    <row r="83" spans="1:8" ht="38.25" customHeight="1">
      <c r="A83" s="107" t="s">
        <v>172</v>
      </c>
      <c r="B83" s="107"/>
      <c r="C83" s="107"/>
      <c r="D83" s="107"/>
      <c r="E83" s="107"/>
      <c r="F83" s="107"/>
      <c r="G83" s="107"/>
      <c r="H83" s="10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4" spans="2:3" ht="15">
      <c r="B94" s="159" t="s">
        <v>178</v>
      </c>
      <c r="C94" s="159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725.14</v>
      </c>
      <c r="D96" s="100">
        <v>5288.64</v>
      </c>
      <c r="E96" s="93">
        <v>3324.99</v>
      </c>
      <c r="F96" s="101">
        <f>C96+E96</f>
        <v>4050.1299999999997</v>
      </c>
    </row>
    <row r="97" spans="2:6" ht="22.5">
      <c r="B97" s="99" t="s">
        <v>185</v>
      </c>
      <c r="C97" s="100">
        <v>524.92</v>
      </c>
      <c r="D97" s="100">
        <v>5110.74</v>
      </c>
      <c r="E97" s="93">
        <v>2995.2</v>
      </c>
      <c r="F97" s="101">
        <f>C97+E97</f>
        <v>3520.12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2018-03-13T08:22:11Z</dcterms:modified>
  <cp:category/>
  <cp:version/>
  <cp:contentType/>
  <cp:contentStatus/>
</cp:coreProperties>
</file>