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<sst xmlns="http://schemas.openxmlformats.org/spreadsheetml/2006/main" count="286" uniqueCount="181">
  <si>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</si>
  <si>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</si>
  <si>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</si>
  <si>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</si>
  <si>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</si>
  <si>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</si>
  <si>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</si>
  <si>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</si>
  <si>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</si>
  <si>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</si>
  <si>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</si>
  <si>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</si>
  <si>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</si>
  <si>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</si>
  <si>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</si>
  <si>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</si>
  <si>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</si>
  <si>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</si>
  <si>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</si>
  <si>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</si>
  <si>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</si>
  <si>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</si>
  <si>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</si>
  <si>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</si>
  <si>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</si>
  <si>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</si>
  <si>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</si>
  <si>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</si>
  <si>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</si>
  <si>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</si>
  <si>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</si>
  <si>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</si>
  <si>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</si>
  <si>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</si>
  <si>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</si>
  <si>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</si>
  <si>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</si>
  <si>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</si>
  <si>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</si>
  <si>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</si>
  <si>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</si>
  <si>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</si>
  <si>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</si>
  <si>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</si>
  <si>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</si>
  <si>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</si>
  <si>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</si>
  <si>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</si>
  <si>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</si>
  <si>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</si>
  <si>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</si>
  <si>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</si>
  <si>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</si>
  <si>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</si>
  <si>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</si>
  <si>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</si>
  <si>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</si>
  <si>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</si>
  <si>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</si>
  <si>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</si>
  <si>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</si>
  <si>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</si>
  <si>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</si>
  <si>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</si>
  <si>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</si>
  <si>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</si>
  <si>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</si>
  <si>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</si>
  <si>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</si>
  <si>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</si>
  <si>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</si>
  <si>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</si>
  <si>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</si>
  <si>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</si>
  <si>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</si>
  <si>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</si>
  <si>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</si>
  <si>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</si>
  <si>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</si>
  <si>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</si>
  <si>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</si>
  <si>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</si>
  <si>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</si>
  <si>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</si>
  <si>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</si>
  <si>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</si>
  <si>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</si>
  <si>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</si>
  <si>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</si>
  <si>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</si>
  <si>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</si>
  <si>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</si>
  <si>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</si>
  <si>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</si>
  <si>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</si>
  <si>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</si>
  <si>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</si>
  <si>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</si>
  <si>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</si>
  <si>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</si>
  <si>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</si>
  <si>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</si>
  <si>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</si>
  <si>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</si>
  <si>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</si>
  <si>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</si>
  <si>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</si>
  <si>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</si>
  <si>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</si>
  <si>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</si>
  <si>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</si>
  <si>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</si>
  <si>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</si>
  <si>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</si>
  <si>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</si>
  <si>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</si>
  <si>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</si>
  <si>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</si>
  <si>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</si>
  <si>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</si>
  <si>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</si>
  <si>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</si>
  <si>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</si>
  <si>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</si>
  <si>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</si>
  <si>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</si>
  <si>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</si>
  <si>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</si>
  <si>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</si>
  <si>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</si>
  <si>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</si>
  <si>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</si>
  <si>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</si>
  <si>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</si>
  <si>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</si>
  <si>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</si>
  <si>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</si>
  <si>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</si>
  <si>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</si>
  <si>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</si>
  <si>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</si>
  <si>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</si>
  <si>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</si>
  <si>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</si>
  <si>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</si>
  <si>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</si>
  <si>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</si>
  <si>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</si>
  <si>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</si>
  <si>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</si>
  <si>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</si>
  <si>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</si>
  <si>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</si>
  <si>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</si>
  <si>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</si>
  <si>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</si>
  <si>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</si>
  <si>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</si>
  <si>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</si>
  <si>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</si>
  <si>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</si>
  <si>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</si>
  <si>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</si>
  <si>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</si>
  <si>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</si>
  <si>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</si>
  <si>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</si>
  <si>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</si>
  <si>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</si>
  <si>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</si>
  <si>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</si>
  <si>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</si>
  <si>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</si>
  <si>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</si>
  <si>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</si>
  <si>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</si>
  <si>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</si>
  <si>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</si>
  <si>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ул.АМБУЛАТОРНАЯ, д. 24А                                                                                                                                                                      за 2015  год</t>
  </si>
  <si>
    <t>1826.01</t>
  </si>
  <si>
    <t>кв. 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</si>
</sst>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4" fillId="24" borderId="10" xfId="0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0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4" t="s">
        <v>178</v>
      </c>
      <c r="B1" s="134"/>
      <c r="C1" s="134"/>
      <c r="D1" s="134"/>
      <c r="E1" s="134"/>
      <c r="F1" s="134"/>
      <c r="G1" s="134"/>
      <c r="H1" s="134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4"/>
      <c r="E3" s="112"/>
      <c r="F3" s="14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5"/>
      <c r="E4" s="136"/>
      <c r="F4" s="137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8"/>
      <c r="E5" s="139"/>
      <c r="F5" s="140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1"/>
      <c r="E6" s="142"/>
      <c r="F6" s="143"/>
      <c r="G6" s="36">
        <v>42369</v>
      </c>
      <c r="H6" s="5"/>
    </row>
    <row r="7" spans="1:8" ht="38.25" customHeight="1" thickBot="1">
      <c r="A7" s="150" t="s">
        <v>13</v>
      </c>
      <c r="B7" s="151"/>
      <c r="C7" s="151"/>
      <c r="D7" s="152"/>
      <c r="E7" s="152"/>
      <c r="F7" s="152"/>
      <c r="G7" s="151"/>
      <c r="H7" s="153"/>
    </row>
    <row r="8" spans="1:8" ht="33" customHeight="1" thickBot="1">
      <c r="A8" s="40" t="s">
        <v>0</v>
      </c>
      <c r="B8" s="39" t="s">
        <v>1</v>
      </c>
      <c r="C8" s="41" t="s">
        <v>2</v>
      </c>
      <c r="D8" s="146" t="s">
        <v>3</v>
      </c>
      <c r="E8" s="147"/>
      <c r="F8" s="148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1" t="s">
        <v>15</v>
      </c>
      <c r="E9" s="112"/>
      <c r="F9" s="11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1" t="s">
        <v>18</v>
      </c>
      <c r="E10" s="112"/>
      <c r="F10" s="113"/>
      <c r="G10" s="63">
        <v>-8807.96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1" t="s">
        <v>20</v>
      </c>
      <c r="E11" s="112"/>
      <c r="F11" s="113"/>
      <c r="G11" s="90">
        <f>11076.2+12879.49+2850.39+5092.51+1928.47+4675.52</f>
        <v>38502.58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4" t="s">
        <v>23</v>
      </c>
      <c r="E12" s="115"/>
      <c r="F12" s="116"/>
      <c r="G12" s="91">
        <f>G13+G14+G20+G21+G22+G23+G31</f>
        <v>280645.64259999996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6" t="s">
        <v>26</v>
      </c>
      <c r="E13" s="97"/>
      <c r="F13" s="98"/>
      <c r="G13" s="65">
        <f>13302.12+65873.14</f>
        <v>79175.26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6" t="s">
        <v>29</v>
      </c>
      <c r="E14" s="97"/>
      <c r="F14" s="98"/>
      <c r="G14" s="92">
        <f>24733.96+5005.98+1814.8426</f>
        <v>31554.7826</v>
      </c>
      <c r="H14" s="5"/>
    </row>
    <row r="15" spans="1:8" ht="26.25" customHeight="1" thickBot="1">
      <c r="A15" s="4"/>
      <c r="B15" s="6"/>
      <c r="C15" s="3" t="s">
        <v>16</v>
      </c>
      <c r="D15" s="96" t="s">
        <v>156</v>
      </c>
      <c r="E15" s="97"/>
      <c r="F15" s="98"/>
      <c r="G15" s="95">
        <f>287.38+3117.69+1991+15843.64+1663.6061</f>
        <v>22903.3161</v>
      </c>
      <c r="H15" s="5"/>
    </row>
    <row r="16" spans="1:8" ht="13.5" customHeight="1" thickBot="1">
      <c r="A16" s="4"/>
      <c r="B16" s="6"/>
      <c r="C16" s="3" t="s">
        <v>16</v>
      </c>
      <c r="D16" s="96" t="s">
        <v>157</v>
      </c>
      <c r="E16" s="97"/>
      <c r="F16" s="98"/>
      <c r="G16" s="93">
        <f>4675.52+G14-G15</f>
        <v>13326.986499999995</v>
      </c>
      <c r="H16" s="49"/>
    </row>
    <row r="17" spans="1:8" ht="13.5" customHeight="1" thickBot="1">
      <c r="A17" s="4"/>
      <c r="B17" s="6"/>
      <c r="C17" s="3" t="s">
        <v>16</v>
      </c>
      <c r="D17" s="96" t="s">
        <v>158</v>
      </c>
      <c r="E17" s="97"/>
      <c r="F17" s="98"/>
      <c r="G17" s="65">
        <v>4644.47</v>
      </c>
      <c r="H17" s="5"/>
    </row>
    <row r="18" spans="1:8" ht="24.75" customHeight="1" thickBot="1">
      <c r="A18" s="4"/>
      <c r="B18" s="6"/>
      <c r="C18" s="3" t="s">
        <v>16</v>
      </c>
      <c r="D18" s="96" t="s">
        <v>18</v>
      </c>
      <c r="E18" s="97"/>
      <c r="F18" s="98"/>
      <c r="G18" s="14">
        <f>G10</f>
        <v>-8807.96</v>
      </c>
      <c r="H18" s="5"/>
    </row>
    <row r="19" spans="1:8" ht="27" customHeight="1" thickBot="1">
      <c r="A19" s="4"/>
      <c r="B19" s="6"/>
      <c r="C19" s="3" t="s">
        <v>16</v>
      </c>
      <c r="D19" s="96" t="s">
        <v>55</v>
      </c>
      <c r="E19" s="97"/>
      <c r="F19" s="98"/>
      <c r="G19" s="73">
        <f>G18+G15-G17</f>
        <v>9450.8861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7" t="s">
        <v>32</v>
      </c>
      <c r="E20" s="118"/>
      <c r="F20" s="119"/>
      <c r="G20" s="65">
        <f>4747.38+25142.09</f>
        <v>29889.47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1" t="s">
        <v>151</v>
      </c>
      <c r="E21" s="112"/>
      <c r="F21" s="113"/>
      <c r="G21" s="64">
        <f>26940.86+5452.44</f>
        <v>32393.3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1" t="s">
        <v>152</v>
      </c>
      <c r="E22" s="112"/>
      <c r="F22" s="113"/>
      <c r="G22" s="64">
        <f>2173.95+10949.4</f>
        <v>13123.349999999999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5" t="s">
        <v>153</v>
      </c>
      <c r="E23" s="126"/>
      <c r="F23" s="127"/>
      <c r="G23" s="64">
        <f>66356.76+13429.9</f>
        <v>79786.65999999999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1" t="s">
        <v>35</v>
      </c>
      <c r="E24" s="112"/>
      <c r="F24" s="113"/>
      <c r="G24" s="87">
        <f>G25+G26+G27+G28+G29+G30</f>
        <v>184789.38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4" t="s">
        <v>38</v>
      </c>
      <c r="E25" s="115"/>
      <c r="F25" s="116"/>
      <c r="G25" s="82">
        <f>8370.15+8945.34+1366.46+3395.76+1405.14+3117.69+6995.33+15843.64+15638.61+41786.03+43886.38+15677.71</f>
        <v>166428.24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6" t="s">
        <v>41</v>
      </c>
      <c r="E26" s="97"/>
      <c r="F26" s="9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6" t="s">
        <v>44</v>
      </c>
      <c r="E27" s="97"/>
      <c r="F27" s="98"/>
      <c r="G27" s="82">
        <f>1996.31+763.66+430.95+272.53+313.01+126.82+287.38+994.19+1991+2103.47+5255.09+3826.73</f>
        <v>18361.14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6" t="s">
        <v>47</v>
      </c>
      <c r="E28" s="97"/>
      <c r="F28" s="9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6" t="s">
        <v>124</v>
      </c>
      <c r="E29" s="97"/>
      <c r="F29" s="98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96" t="s">
        <v>166</v>
      </c>
      <c r="E30" s="97"/>
      <c r="F30" s="97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96" t="s">
        <v>174</v>
      </c>
      <c r="E31" s="97"/>
      <c r="F31" s="97"/>
      <c r="G31" s="85">
        <v>14722.82</v>
      </c>
      <c r="H31" s="84"/>
      <c r="I31" s="79"/>
    </row>
    <row r="32" spans="1:10" ht="13.5" customHeight="1" thickBot="1">
      <c r="A32" s="4"/>
      <c r="B32" s="13"/>
      <c r="C32" s="3"/>
      <c r="D32" s="96" t="s">
        <v>175</v>
      </c>
      <c r="E32" s="97"/>
      <c r="F32" s="97"/>
      <c r="G32" s="85">
        <v>15556.19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96" t="s">
        <v>177</v>
      </c>
      <c r="E33" s="97"/>
      <c r="F33" s="97"/>
      <c r="G33" s="86" t="s">
        <v>179</v>
      </c>
      <c r="H33" s="84"/>
      <c r="I33" s="79"/>
    </row>
    <row r="34" spans="1:9" ht="13.5" customHeight="1" thickBot="1">
      <c r="A34" s="4"/>
      <c r="B34" s="13"/>
      <c r="C34" s="3"/>
      <c r="D34" s="96" t="s">
        <v>176</v>
      </c>
      <c r="E34" s="97"/>
      <c r="F34" s="97"/>
      <c r="G34" s="86">
        <v>1037.29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96" t="s">
        <v>51</v>
      </c>
      <c r="E35" s="97"/>
      <c r="F35" s="98"/>
      <c r="G35" s="66">
        <f>G24+G10</f>
        <v>175981.42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96" t="s">
        <v>53</v>
      </c>
      <c r="E36" s="97"/>
      <c r="F36" s="9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96" t="s">
        <v>55</v>
      </c>
      <c r="E37" s="97"/>
      <c r="F37" s="98"/>
      <c r="G37" s="73">
        <f>G19</f>
        <v>9450.8861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96" t="s">
        <v>57</v>
      </c>
      <c r="E38" s="97"/>
      <c r="F38" s="98"/>
      <c r="G38" s="88">
        <f>G11+G12-G24</f>
        <v>134358.84259999997</v>
      </c>
      <c r="H38" s="49"/>
    </row>
    <row r="39" spans="1:8" ht="38.25" customHeight="1" thickBot="1">
      <c r="A39" s="131" t="s">
        <v>58</v>
      </c>
      <c r="B39" s="132"/>
      <c r="C39" s="132"/>
      <c r="D39" s="132"/>
      <c r="E39" s="132"/>
      <c r="F39" s="151"/>
      <c r="G39" s="132"/>
      <c r="H39" s="153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4644.47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5.66</v>
      </c>
      <c r="F42" s="80" t="s">
        <v>136</v>
      </c>
      <c r="G42" s="60">
        <v>3810334293</v>
      </c>
      <c r="H42" s="61">
        <f>G13</f>
        <v>79175.26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29889.47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32393.3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13123.349999999999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79786.65999999999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9"/>
      <c r="G47" s="98"/>
      <c r="H47" s="61">
        <f>SUM(H41:H46)</f>
        <v>239012.51</v>
      </c>
    </row>
    <row r="48" spans="1:8" ht="19.5" customHeight="1" thickBot="1">
      <c r="A48" s="131" t="s">
        <v>64</v>
      </c>
      <c r="B48" s="132"/>
      <c r="C48" s="132"/>
      <c r="D48" s="132"/>
      <c r="E48" s="132"/>
      <c r="F48" s="132"/>
      <c r="G48" s="132"/>
      <c r="H48" s="133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9" t="s">
        <v>141</v>
      </c>
      <c r="E49" s="100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9" t="s">
        <v>69</v>
      </c>
      <c r="E50" s="100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9" t="s">
        <v>71</v>
      </c>
      <c r="E51" s="100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9" t="s">
        <v>73</v>
      </c>
      <c r="E52" s="100"/>
      <c r="F52" s="56">
        <v>0</v>
      </c>
      <c r="G52" s="51"/>
      <c r="H52" s="49"/>
    </row>
    <row r="53" spans="1:8" ht="18.75" customHeight="1" thickBot="1">
      <c r="A53" s="154" t="s">
        <v>74</v>
      </c>
      <c r="B53" s="155"/>
      <c r="C53" s="155"/>
      <c r="D53" s="155"/>
      <c r="E53" s="155"/>
      <c r="F53" s="155"/>
      <c r="G53" s="155"/>
      <c r="H53" s="156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9" t="s">
        <v>15</v>
      </c>
      <c r="E54" s="100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9" t="s">
        <v>18</v>
      </c>
      <c r="E55" s="100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9" t="s">
        <v>20</v>
      </c>
      <c r="E56" s="100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9" t="s">
        <v>53</v>
      </c>
      <c r="E57" s="100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9" t="s">
        <v>55</v>
      </c>
      <c r="E58" s="100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3" t="s">
        <v>57</v>
      </c>
      <c r="E59" s="124"/>
      <c r="F59" s="57">
        <f>D66+E66+F66+G66+H66</f>
        <v>137495.92999999996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193.42170134036124</v>
      </c>
      <c r="E63" s="76">
        <f>E64/117.48</f>
        <v>1106.3971739870615</v>
      </c>
      <c r="F63" s="76">
        <f>F64/12</f>
        <v>2536.8633333333332</v>
      </c>
      <c r="G63" s="77">
        <f>G64/18.26</f>
        <v>3569.378970427163</v>
      </c>
      <c r="H63" s="78">
        <f>H64/0.88</f>
        <v>856.8409090909091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95040.47+195591.11</f>
        <v>290631.57999999996</v>
      </c>
      <c r="E64" s="94">
        <f>2981.54+95457.77+31540.23</f>
        <v>129979.54</v>
      </c>
      <c r="F64" s="65">
        <f>4786.7+320.56+25335.1</f>
        <v>30442.36</v>
      </c>
      <c r="G64" s="72">
        <f>13651.82+39250.66+9113.28+3161.1</f>
        <v>65176.86</v>
      </c>
      <c r="H64" s="68">
        <v>754.02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19932.61+151942.65+5968.7+60944.96</f>
        <v>238788.92</v>
      </c>
      <c r="E65" s="65">
        <f>519.3+22196.37+56.73+859.38+8184.53+50757.79</f>
        <v>82574.1</v>
      </c>
      <c r="F65" s="94">
        <f>1689.04+12621.86+10.64+127.39+141.89+3250.74</f>
        <v>17841.559999999998</v>
      </c>
      <c r="G65" s="69">
        <f>221.8+6279.3+37.6+2148.15+2482.33+20765.56+858.85+7108.41</f>
        <v>39902</v>
      </c>
      <c r="H65" s="69">
        <f>45.57+336.28</f>
        <v>381.84999999999997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51842.659999999945</v>
      </c>
      <c r="E66" s="76">
        <f>E64-E65</f>
        <v>47405.43999999999</v>
      </c>
      <c r="F66" s="76">
        <f>F64-F65</f>
        <v>12600.800000000003</v>
      </c>
      <c r="G66" s="78">
        <f>G64-G65</f>
        <v>25274.86</v>
      </c>
      <c r="H66" s="78">
        <f>H64-H65</f>
        <v>372.17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98394.41+224873.37</f>
        <v>323267.78</v>
      </c>
      <c r="E67" s="70">
        <f>1336.13+129492.81+31938.89</f>
        <v>162767.83000000002</v>
      </c>
      <c r="F67" s="70">
        <f>4846.06+130.24+27956.28</f>
        <v>32932.58</v>
      </c>
      <c r="G67" s="71">
        <f>16291.53+46826.3+9227.16+3128</f>
        <v>75472.99</v>
      </c>
      <c r="H67" s="71">
        <v>328.5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32636.20000000007</v>
      </c>
      <c r="E68" s="44">
        <f>E67-E64</f>
        <v>32788.29000000002</v>
      </c>
      <c r="F68" s="44">
        <f>F67-F64</f>
        <v>2490.220000000001</v>
      </c>
      <c r="G68" s="44">
        <f>G67-G64</f>
        <v>10296.130000000005</v>
      </c>
      <c r="H68" s="44">
        <f>H67-H64</f>
        <v>-425.52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8" t="s">
        <v>145</v>
      </c>
      <c r="E69" s="129"/>
      <c r="F69" s="129"/>
      <c r="G69" s="129"/>
      <c r="H69" s="13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5" t="s">
        <v>145</v>
      </c>
      <c r="E70" s="106"/>
      <c r="F70" s="106"/>
      <c r="G70" s="106"/>
      <c r="H70" s="10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1" t="s">
        <v>101</v>
      </c>
      <c r="B72" s="132"/>
      <c r="C72" s="132"/>
      <c r="D72" s="132"/>
      <c r="E72" s="132"/>
      <c r="F72" s="132"/>
      <c r="G72" s="132"/>
      <c r="H72" s="133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96" t="s">
        <v>180</v>
      </c>
      <c r="F73" s="97"/>
      <c r="G73" s="98"/>
      <c r="H73" s="26">
        <v>1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96"/>
      <c r="F74" s="97"/>
      <c r="G74" s="9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96"/>
      <c r="F75" s="97"/>
      <c r="G75" s="98"/>
      <c r="H75" s="26">
        <v>1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5"/>
      <c r="F76" s="106"/>
      <c r="G76" s="107"/>
      <c r="H76" s="26">
        <f>D68+E68+F68+G68+H68</f>
        <v>77785.3200000001</v>
      </c>
    </row>
    <row r="77" spans="1:8" ht="25.5" customHeight="1" thickBot="1">
      <c r="A77" s="131" t="s">
        <v>107</v>
      </c>
      <c r="B77" s="132"/>
      <c r="C77" s="132"/>
      <c r="D77" s="132"/>
      <c r="E77" s="132"/>
      <c r="F77" s="132"/>
      <c r="G77" s="132"/>
      <c r="H77" s="133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96">
        <v>8</v>
      </c>
      <c r="F78" s="97"/>
      <c r="G78" s="9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8">
        <v>4</v>
      </c>
      <c r="F79" s="109"/>
      <c r="G79" s="110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2" t="s">
        <v>167</v>
      </c>
      <c r="F80" s="103"/>
      <c r="G80" s="103"/>
      <c r="H80" s="104"/>
    </row>
    <row r="81" ht="12.75">
      <c r="A81" s="1"/>
    </row>
    <row r="82" ht="12.75">
      <c r="A82" s="1"/>
    </row>
    <row r="83" spans="1:8" ht="38.25" customHeight="1">
      <c r="A83" s="101" t="s">
        <v>172</v>
      </c>
      <c r="B83" s="101"/>
      <c r="C83" s="101"/>
      <c r="D83" s="101"/>
      <c r="E83" s="101"/>
      <c r="F83" s="101"/>
      <c r="G83" s="101"/>
      <c r="H83" s="10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0" t="s">
        <v>115</v>
      </c>
      <c r="D86" s="121"/>
      <c r="E86" s="122"/>
    </row>
    <row r="87" spans="1:5" ht="18.75" customHeight="1" thickBot="1">
      <c r="A87" s="29">
        <v>2</v>
      </c>
      <c r="B87" s="4" t="s">
        <v>116</v>
      </c>
      <c r="C87" s="120" t="s">
        <v>117</v>
      </c>
      <c r="D87" s="121"/>
      <c r="E87" s="122"/>
    </row>
    <row r="88" spans="1:5" ht="16.5" customHeight="1" thickBot="1">
      <c r="A88" s="29">
        <v>3</v>
      </c>
      <c r="B88" s="4" t="s">
        <v>118</v>
      </c>
      <c r="C88" s="120" t="s">
        <v>119</v>
      </c>
      <c r="D88" s="121"/>
      <c r="E88" s="122"/>
    </row>
    <row r="89" spans="1:5" ht="13.5" thickBot="1">
      <c r="A89" s="29">
        <v>4</v>
      </c>
      <c r="B89" s="4" t="s">
        <v>16</v>
      </c>
      <c r="C89" s="120" t="s">
        <v>120</v>
      </c>
      <c r="D89" s="121"/>
      <c r="E89" s="122"/>
    </row>
    <row r="90" spans="1:5" ht="24" customHeight="1" thickBot="1">
      <c r="A90" s="29">
        <v>5</v>
      </c>
      <c r="B90" s="4" t="s">
        <v>86</v>
      </c>
      <c r="C90" s="120" t="s">
        <v>121</v>
      </c>
      <c r="D90" s="121"/>
      <c r="E90" s="122"/>
    </row>
    <row r="91" spans="1:5" ht="21" customHeight="1" thickBot="1">
      <c r="A91" s="30">
        <v>6</v>
      </c>
      <c r="B91" s="31" t="s">
        <v>122</v>
      </c>
      <c r="C91" s="120" t="s">
        <v>123</v>
      </c>
      <c r="D91" s="121"/>
      <c r="E91" s="122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2016-03-24T03:47:06Z</dcterms:modified>
  <cp:category/>
  <cp:version/>
  <cp:contentType/>
  <cp:contentStatus/>
</cp:coreProperties>
</file>