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<sst xmlns="http://schemas.openxmlformats.org/spreadsheetml/2006/main" count="291" uniqueCount="186">
  <si>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</si>
  <si>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</si>
  <si>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</si>
  <si>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</si>
  <si>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</si>
  <si>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</si>
  <si>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</si>
  <si>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</si>
  <si>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</si>
  <si>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</si>
  <si>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</si>
  <si>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</si>
  <si>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</si>
  <si>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</si>
  <si>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</si>
  <si>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</si>
  <si>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</si>
  <si>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</si>
  <si>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</si>
  <si>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</si>
  <si>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</si>
  <si>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</si>
  <si>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</si>
  <si>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</si>
  <si>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</si>
  <si>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</si>
  <si>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</si>
  <si>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</si>
  <si>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</si>
  <si>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</si>
  <si>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</si>
  <si>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</si>
  <si>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</si>
  <si>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</si>
  <si>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</si>
  <si>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</si>
  <si>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</si>
  <si>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</si>
  <si>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</si>
  <si>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</si>
  <si>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</si>
  <si>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</si>
  <si>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</si>
  <si>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</si>
  <si>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</si>
  <si>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</si>
  <si>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</si>
  <si>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</si>
  <si>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</si>
  <si>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</si>
  <si>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</si>
  <si>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</si>
  <si>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</si>
  <si>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</si>
  <si>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</si>
  <si>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</si>
  <si>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</si>
  <si>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</si>
  <si>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</si>
  <si>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</si>
  <si>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</si>
  <si>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</si>
  <si>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</si>
  <si>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</si>
  <si>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</si>
  <si>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</si>
  <si>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</si>
  <si>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</si>
  <si>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</si>
  <si>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</si>
  <si>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</si>
  <si>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</si>
  <si>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</si>
  <si>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</si>
  <si>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</si>
  <si>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</si>
  <si>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</si>
  <si>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</si>
  <si>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</si>
  <si>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</si>
  <si>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</si>
  <si>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</si>
  <si>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</si>
  <si>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</si>
  <si>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</si>
  <si>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</si>
  <si>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</si>
  <si>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</si>
  <si>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</si>
  <si>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</si>
  <si>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</si>
  <si>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</si>
  <si>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</si>
  <si>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</si>
  <si>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</si>
  <si>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</si>
  <si>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</si>
  <si>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</si>
  <si>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</si>
  <si>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</si>
  <si>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</si>
  <si>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</si>
  <si>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</si>
  <si>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</si>
  <si>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</si>
  <si>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</si>
  <si>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</si>
  <si>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</si>
  <si>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</si>
  <si>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</si>
  <si>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</si>
  <si>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</si>
  <si>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</si>
  <si>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</si>
  <si>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</si>
  <si>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</si>
  <si>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</si>
  <si>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</si>
  <si>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</si>
  <si>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</si>
  <si>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</si>
  <si>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</si>
  <si>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</si>
  <si>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</si>
  <si>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</si>
  <si>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</si>
  <si>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</si>
  <si>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</si>
  <si>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</si>
  <si>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</si>
  <si>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</si>
  <si>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</si>
  <si>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</si>
  <si>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</si>
  <si>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</si>
  <si>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</si>
  <si>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</si>
  <si>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</si>
  <si>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</si>
  <si>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</si>
  <si>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</si>
  <si>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</si>
  <si>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</si>
  <si>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</si>
  <si>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</si>
  <si>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</si>
  <si>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</si>
  <si>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</si>
  <si>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</si>
  <si>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</si>
  <si>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</si>
  <si>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</si>
  <si>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</si>
  <si>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</si>
  <si>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</si>
  <si>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</si>
  <si>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</si>
  <si>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</si>
  <si>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</si>
  <si>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</si>
  <si>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</si>
  <si>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</si>
  <si>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</si>
  <si>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</si>
  <si>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</si>
  <si>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</si>
  <si>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</si>
  <si>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</si>
  <si>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</si>
  <si>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</si>
  <si>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</si>
  <si>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</si>
  <si>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</si>
  <si>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</si>
  <si>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</si>
  <si>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</si>
  <si>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</si>
  <si>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</si>
  <si>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</si>
  <si>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</si>
  <si>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</si>
  <si>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</si>
  <si>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</si>
  <si>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</si>
  <si>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1Б                                                                                                                                                                         за 2016  год</t>
  </si>
  <si>
    <t>кв. 4,6,35,10,27,8,32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</si>
</sst>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8">
          <cell r="X68">
            <v>696.18</v>
          </cell>
          <cell r="Z68">
            <v>737.2199999999995</v>
          </cell>
        </row>
        <row r="69">
          <cell r="Z69">
            <v>7615</v>
          </cell>
        </row>
        <row r="70">
          <cell r="Z70">
            <v>1287.7299999999996</v>
          </cell>
        </row>
        <row r="71">
          <cell r="U71">
            <v>-1030.5199999999998</v>
          </cell>
          <cell r="X71">
            <v>39986.000000000015</v>
          </cell>
          <cell r="Z71">
            <v>37637.400000000016</v>
          </cell>
        </row>
        <row r="73">
          <cell r="S73">
            <v>8258.509999999998</v>
          </cell>
          <cell r="U73">
            <v>-1.8599999999999999</v>
          </cell>
          <cell r="X73">
            <v>14275.56</v>
          </cell>
          <cell r="Z73">
            <v>12253.729999999996</v>
          </cell>
        </row>
        <row r="74">
          <cell r="S74">
            <v>69567.23</v>
          </cell>
          <cell r="X74">
            <v>121259.49</v>
          </cell>
          <cell r="Z74">
            <v>103768.80000000002</v>
          </cell>
        </row>
        <row r="75">
          <cell r="Z75">
            <v>22059.600000000006</v>
          </cell>
        </row>
        <row r="76">
          <cell r="Z76">
            <v>3041.69</v>
          </cell>
        </row>
        <row r="77">
          <cell r="Z77">
            <v>108105.68999999999</v>
          </cell>
        </row>
        <row r="78">
          <cell r="U78">
            <v>17976.699999999997</v>
          </cell>
          <cell r="X78">
            <v>26852.179999999997</v>
          </cell>
          <cell r="Z78">
            <v>18179.100000000002</v>
          </cell>
        </row>
        <row r="79">
          <cell r="U79">
            <v>3678.3100000000004</v>
          </cell>
          <cell r="X79">
            <v>5494.37</v>
          </cell>
          <cell r="Z79">
            <v>3719.7400000000007</v>
          </cell>
        </row>
        <row r="80">
          <cell r="U80">
            <v>-31801.390000000003</v>
          </cell>
          <cell r="X80">
            <v>113031.27</v>
          </cell>
          <cell r="Z80">
            <v>88709.40000000001</v>
          </cell>
        </row>
        <row r="82">
          <cell r="U82">
            <v>640.42</v>
          </cell>
          <cell r="X82">
            <v>988.78</v>
          </cell>
          <cell r="Z82">
            <v>777.8200000000002</v>
          </cell>
        </row>
        <row r="83">
          <cell r="U83">
            <v>131.04999999999998</v>
          </cell>
          <cell r="X83">
            <v>202.32</v>
          </cell>
          <cell r="Z83">
            <v>159.15999999999997</v>
          </cell>
        </row>
        <row r="84">
          <cell r="U84">
            <v>-1571.7500000000002</v>
          </cell>
          <cell r="X84">
            <v>4087.5199999999986</v>
          </cell>
          <cell r="Z84">
            <v>2491.4799999999996</v>
          </cell>
        </row>
        <row r="85">
          <cell r="U85">
            <v>-131.99</v>
          </cell>
          <cell r="X85">
            <v>999721.3699999999</v>
          </cell>
          <cell r="Z85">
            <v>808640.4299999998</v>
          </cell>
        </row>
        <row r="86">
          <cell r="S86">
            <v>223.97000000000003</v>
          </cell>
          <cell r="Z86">
            <v>64.22000000000001</v>
          </cell>
        </row>
        <row r="87">
          <cell r="X87">
            <v>1790.34</v>
          </cell>
          <cell r="Z87">
            <v>743.3299999999999</v>
          </cell>
        </row>
        <row r="88">
          <cell r="Z88">
            <v>10042.79</v>
          </cell>
        </row>
        <row r="89">
          <cell r="Z89">
            <v>1659.78</v>
          </cell>
        </row>
        <row r="90">
          <cell r="X90">
            <v>1200.4699999999996</v>
          </cell>
          <cell r="Z90">
            <v>394.3400000000001</v>
          </cell>
        </row>
        <row r="91">
          <cell r="Z91">
            <v>19407.369999999995</v>
          </cell>
        </row>
        <row r="92">
          <cell r="Z92">
            <v>4215.78</v>
          </cell>
        </row>
        <row r="93">
          <cell r="U93">
            <v>-1388.66</v>
          </cell>
          <cell r="X93">
            <v>57888.07000000001</v>
          </cell>
          <cell r="Z93">
            <v>42092.22000000002</v>
          </cell>
        </row>
        <row r="94">
          <cell r="Z94">
            <v>4245.5199999999995</v>
          </cell>
        </row>
        <row r="95">
          <cell r="S95">
            <v>31755.38</v>
          </cell>
          <cell r="W95">
            <v>42726.71</v>
          </cell>
          <cell r="X95">
            <v>42726.71</v>
          </cell>
          <cell r="Z95">
            <v>43360.829999999994</v>
          </cell>
        </row>
        <row r="96">
          <cell r="S96">
            <v>1314.63</v>
          </cell>
          <cell r="Z96">
            <v>392.66</v>
          </cell>
        </row>
        <row r="97">
          <cell r="S97">
            <v>18811.92</v>
          </cell>
          <cell r="X97">
            <v>59052.15</v>
          </cell>
          <cell r="Z97">
            <v>47421.74000000003</v>
          </cell>
        </row>
        <row r="98">
          <cell r="S98">
            <v>15120.36</v>
          </cell>
          <cell r="Z98">
            <v>4454.3</v>
          </cell>
        </row>
        <row r="99">
          <cell r="S99">
            <v>43235.77</v>
          </cell>
          <cell r="X99">
            <v>98291.55</v>
          </cell>
          <cell r="Z99">
            <v>91741.04000000001</v>
          </cell>
        </row>
        <row r="100">
          <cell r="S100">
            <v>5693.109999999999</v>
          </cell>
          <cell r="Z100">
            <v>1706.79</v>
          </cell>
        </row>
        <row r="101">
          <cell r="S101">
            <v>1884.52</v>
          </cell>
          <cell r="Z101">
            <v>551.11</v>
          </cell>
        </row>
        <row r="102">
          <cell r="S102">
            <v>481.71</v>
          </cell>
          <cell r="Z102">
            <v>139.62</v>
          </cell>
        </row>
        <row r="103">
          <cell r="U103">
            <v>-693.22</v>
          </cell>
          <cell r="X103">
            <v>24260.260000000002</v>
          </cell>
          <cell r="Z103">
            <v>17377.02</v>
          </cell>
        </row>
        <row r="104">
          <cell r="Z104">
            <v>259.45</v>
          </cell>
        </row>
        <row r="105">
          <cell r="Z105">
            <v>174.98000000000002</v>
          </cell>
        </row>
        <row r="106">
          <cell r="S106">
            <v>10633.659999999998</v>
          </cell>
          <cell r="X106">
            <v>40800</v>
          </cell>
          <cell r="Z106">
            <v>37033.93</v>
          </cell>
        </row>
        <row r="107">
          <cell r="S107">
            <v>23026.39</v>
          </cell>
          <cell r="X107">
            <v>69004.95999999999</v>
          </cell>
          <cell r="Z107">
            <v>59922.61999999999</v>
          </cell>
        </row>
        <row r="108">
          <cell r="X108">
            <v>1628.66</v>
          </cell>
          <cell r="Z108">
            <v>856.7100000000002</v>
          </cell>
        </row>
        <row r="109">
          <cell r="Z109">
            <v>427.31999999999994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40637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5">
      <selection activeCell="J25" sqref="J2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-40493.05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'[1]Report'!$S$73+'[1]Report'!$S$74+'[1]Report'!$S$86+'[1]Report'!$S$95+'[1]Report'!$S$96+'[1]Report'!$S$97+'[1]Report'!$S$98+'[1]Report'!$S$99+'[1]Report'!$S$100+'[1]Report'!$S$101+'[1]Report'!$S$102+'[1]Report'!$S$106+'[1]Report'!$S$107</f>
        <v>230007.15999999997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467078.01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'[1]Report'!$X$99</f>
        <v>98291.55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'[1]Report'!$X$95</f>
        <v>42726.71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'[1]Report'!$Z$95+'[1]Report'!$Z$96</f>
        <v>43753.49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'[1]Report'!$S$95+'[1]Report'!$S$96+'[1]Report'!$W$95-'[1]Report'!$Z$95-'[1]Report'!$Z$96</f>
        <v>32043.230000000007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40637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-40493.05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-37376.560000000005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'[1]Report'!$X$106+'[1]Report'!$X$107</f>
        <v>109804.95999999999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'[1]Report'!$X$97</f>
        <v>59052.15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'[1]Report'!$X$73</f>
        <v>14275.56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'[1]Report'!$X$74</f>
        <v>121259.49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420245.46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'[1]Report'!$Z$73+'[1]Report'!$Z$74+'[1]Report'!$Z$86+'[1]Report'!$Z$95+'[1]Report'!$Z$96+'[1]Report'!$Z$97+'[1]Report'!$Z$98+'[1]Report'!$Z$99+'[1]Report'!$Z$100+'[1]Report'!$Z$101+'[1]Report'!$Z$102+'[1]Report'!$Z$106+'[1]Report'!$Z$107</f>
        <v>402811.39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17434.070000000003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21667.59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19461.74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-178.18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2027.67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379752.41000000003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-37376.560000000005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276839.7099999999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40637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4.9</v>
      </c>
      <c r="F42" s="80" t="s">
        <v>136</v>
      </c>
      <c r="G42" s="60">
        <v>3810334293</v>
      </c>
      <c r="H42" s="61">
        <f>G13</f>
        <v>98291.55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109804.95999999999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59052.15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14275.56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121259.49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443320.70999999996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72908.37000000004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665.3365344940036</v>
      </c>
      <c r="E63" s="76">
        <f>E64/117.48</f>
        <v>1282.4007490636704</v>
      </c>
      <c r="F63" s="76">
        <f>F64/12</f>
        <v>3390.1816666666678</v>
      </c>
      <c r="G63" s="77">
        <f>G64/18.26</f>
        <v>4498.813253012048</v>
      </c>
      <c r="H63" s="78">
        <f>H64/0.88</f>
        <v>17586.397727272724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'[1]Report'!$X$85</f>
        <v>999721.3699999999</v>
      </c>
      <c r="E64" s="65">
        <f>'[1]Report'!$X$78+'[1]Report'!$X$79+'[1]Report'!$X$80+'[1]Report'!$X$82+'[1]Report'!$X$83+'[1]Report'!$X$84</f>
        <v>150656.44</v>
      </c>
      <c r="F64" s="65">
        <f>'[1]Report'!$X$68+'[1]Report'!$X$71</f>
        <v>40682.180000000015</v>
      </c>
      <c r="G64" s="72">
        <f>'[1]Report'!$X$93+'[1]Report'!$X$103</f>
        <v>82148.33000000002</v>
      </c>
      <c r="H64" s="68">
        <f>'[1]Report'!$X$73+'[1]Report'!$X$90</f>
        <v>15476.029999999999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'[1]Report'!$Z$77+'[1]Report'!$Z$85+'[1]Report'!$Z$91+'[1]Report'!$Z$92</f>
        <v>940369.2699999998</v>
      </c>
      <c r="E65" s="65">
        <f>'[1]Report'!$Z$75+'[1]Report'!$Z$76+'[1]Report'!$Z$78+'[1]Report'!$Z$79+'[1]Report'!$Z$80+'[1]Report'!$Z$82+'[1]Report'!$Z$83+'[1]Report'!$Z$84+'[1]Report'!$Z$88+'[1]Report'!$Z$89</f>
        <v>150840.56000000006</v>
      </c>
      <c r="F65" s="65">
        <f>'[1]Report'!$Z$68+'[1]Report'!$Z$71+'[1]Report'!$Z$109</f>
        <v>38801.94000000002</v>
      </c>
      <c r="G65" s="69">
        <f>'[1]Report'!$Z$69+'[1]Report'!$Z$70+'[1]Report'!$Z$93+'[1]Report'!$Z$94+'[1]Report'!$Z$103+'[1]Report'!$Z$104+'[1]Report'!$Z$105</f>
        <v>73051.92000000001</v>
      </c>
      <c r="H65" s="69">
        <f>'[1]Report'!$Z$73+'[1]Report'!$Z$86+'[1]Report'!$Z$90</f>
        <v>12712.289999999995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59352.10000000009</v>
      </c>
      <c r="E66" s="76">
        <f>E64-E65</f>
        <v>-184.12000000005355</v>
      </c>
      <c r="F66" s="76">
        <f>F64-F65</f>
        <v>1880.239999999998</v>
      </c>
      <c r="G66" s="78">
        <f>G64-G65</f>
        <v>9096.410000000003</v>
      </c>
      <c r="H66" s="78">
        <f>H64-H65</f>
        <v>2763.7400000000034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D64+'[1]Report'!$U$85</f>
        <v>999589.3799999999</v>
      </c>
      <c r="E67" s="70">
        <f>E64+'[1]Report'!$U$78+'[1]Report'!$U$79+'[1]Report'!$U$80+'[1]Report'!$U$82+'[1]Report'!$U$83+'[1]Report'!$U$84</f>
        <v>139709.78</v>
      </c>
      <c r="F67" s="70">
        <f>F64+'[1]Report'!$U$71</f>
        <v>39651.66000000002</v>
      </c>
      <c r="G67" s="71">
        <f>G64+'[1]Report'!$U$93+'[1]Report'!$U$103</f>
        <v>80066.45000000001</v>
      </c>
      <c r="H67" s="71">
        <f>H64+'[1]Report'!$U$73</f>
        <v>15474.169999999998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-131.9899999999907</v>
      </c>
      <c r="E68" s="44">
        <f>E67-E64</f>
        <v>-10946.660000000003</v>
      </c>
      <c r="F68" s="44">
        <f>F67-F64</f>
        <v>-1030.5199999999968</v>
      </c>
      <c r="G68" s="44">
        <f>G67-G64</f>
        <v>-2081.8800000000047</v>
      </c>
      <c r="H68" s="44">
        <f>H67-H64</f>
        <v>-1.860000000000582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8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-14192.909999999996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15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9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'[1]Report'!$X$108</f>
        <v>1628.66</v>
      </c>
      <c r="D95" s="96">
        <f>'[1]Report'!$Z$108</f>
        <v>856.7100000000002</v>
      </c>
    </row>
    <row r="96" spans="2:4" ht="12.75">
      <c r="B96" s="95" t="s">
        <v>183</v>
      </c>
      <c r="C96" s="96">
        <f>'[1]Report'!$X$87</f>
        <v>1790.34</v>
      </c>
      <c r="D96" s="96">
        <f>'[1]Report'!$Z$87</f>
        <v>743.3299999999999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2017-03-21T03:33:05Z</dcterms:modified>
  <cp:category/>
  <cp:version/>
  <cp:contentType/>
  <cp:contentStatus/>
</cp:coreProperties>
</file>