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<sst xmlns="http://schemas.openxmlformats.org/spreadsheetml/2006/main" count="301" uniqueCount="195">
  <si>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</si>
  <si>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</si>
  <si>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</si>
  <si>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</si>
  <si>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</si>
  <si>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</si>
  <si>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</si>
  <si>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</si>
  <si>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</si>
  <si>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</si>
  <si>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</si>
  <si>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</si>
  <si>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</si>
  <si>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</si>
  <si>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</si>
  <si>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</si>
  <si>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</si>
  <si>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</si>
  <si>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</si>
  <si>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</si>
  <si>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</si>
  <si>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</si>
  <si>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</si>
  <si>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</si>
  <si>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</si>
  <si>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</si>
  <si>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</si>
  <si>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</si>
  <si>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</si>
  <si>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</si>
  <si>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</si>
  <si>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</si>
  <si>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</si>
  <si>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</si>
  <si>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</si>
  <si>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</si>
  <si>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</si>
  <si>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</si>
  <si>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</si>
  <si>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</si>
  <si>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</si>
  <si>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</si>
  <si>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</si>
  <si>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</si>
  <si>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</si>
  <si>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</si>
  <si>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</si>
  <si>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</si>
  <si>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</si>
  <si>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</si>
  <si>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</si>
  <si>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</si>
  <si>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</si>
  <si>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</si>
  <si>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</si>
  <si>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</si>
  <si>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</si>
  <si>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</si>
  <si>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</si>
  <si>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</si>
  <si>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</si>
  <si>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</si>
  <si>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</si>
  <si>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</si>
  <si>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</si>
  <si>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</si>
  <si>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</si>
  <si>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</si>
  <si>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</si>
  <si>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</si>
  <si>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</si>
  <si>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</si>
  <si>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</si>
  <si>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</si>
  <si>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</si>
  <si>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</si>
  <si>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</si>
  <si>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</si>
  <si>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</si>
  <si>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</si>
  <si>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</si>
  <si>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</si>
  <si>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</si>
  <si>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</si>
  <si>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</si>
  <si>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</si>
  <si>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</si>
  <si>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</si>
  <si>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</si>
  <si>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</si>
  <si>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</si>
  <si>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</si>
  <si>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</si>
  <si>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</si>
  <si>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</si>
  <si>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</si>
  <si>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</si>
  <si>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</si>
  <si>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</si>
  <si>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</si>
  <si>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</si>
  <si>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</si>
  <si>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</si>
  <si>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</si>
  <si>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</si>
  <si>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</si>
  <si>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</si>
  <si>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</si>
  <si>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</si>
  <si>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</si>
  <si>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</si>
  <si>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</si>
  <si>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</si>
  <si>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</si>
  <si>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</si>
  <si>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</si>
  <si>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</si>
  <si>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</si>
  <si>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</si>
  <si>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</si>
  <si>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</si>
  <si>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</si>
  <si>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</si>
  <si>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</si>
  <si>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</si>
  <si>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</si>
  <si>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</si>
  <si>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</si>
  <si>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</si>
  <si>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</si>
  <si>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</si>
  <si>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</si>
  <si>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</si>
  <si>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</si>
  <si>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</si>
  <si>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</si>
  <si>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</si>
  <si>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</si>
  <si>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</si>
  <si>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</si>
  <si>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</si>
  <si>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</si>
  <si>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</si>
  <si>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</si>
  <si>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</si>
  <si>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</si>
  <si>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</si>
  <si>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</si>
  <si>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</si>
  <si>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</si>
  <si>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</si>
  <si>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</si>
  <si>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</si>
  <si>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</si>
  <si>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</si>
  <si>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</si>
  <si>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</si>
  <si>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</si>
  <si>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</si>
  <si>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</si>
  <si>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</si>
  <si>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</si>
  <si>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</si>
  <si>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</si>
  <si>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</si>
  <si>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</si>
  <si>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</si>
  <si>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</si>
  <si>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</si>
  <si>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</si>
  <si>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</si>
  <si>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</si>
  <si>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</si>
  <si>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</si>
  <si>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</si>
  <si>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</si>
  <si>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</si>
  <si>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</si>
  <si>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</si>
  <si>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</si>
  <si>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</si>
  <si>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</si>
  <si>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</si>
  <si>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</si>
  <si>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</si>
  <si>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</si>
  <si>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</si>
  <si>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</si>
  <si>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</si>
  <si>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</si>
  <si>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</si>
  <si>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ул.Пушкина,3А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</si>
  <si>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</si>
  <si>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</si>
  <si>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7,11,20,23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</si>
</sst>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191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108">
        <v>43465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36" t="s">
        <v>0</v>
      </c>
      <c r="B8" s="35" t="s">
        <v>1</v>
      </c>
      <c r="C8" s="37" t="s">
        <v>2</v>
      </c>
      <c r="D8" s="164" t="s">
        <v>3</v>
      </c>
      <c r="E8" s="165"/>
      <c r="F8" s="16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6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62"/>
      <c r="F10" s="182"/>
      <c r="G10" s="58">
        <v>99592.76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62"/>
      <c r="F11" s="182"/>
      <c r="G11" s="77">
        <v>89168.57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86" t="s">
        <v>23</v>
      </c>
      <c r="E12" s="187"/>
      <c r="F12" s="188"/>
      <c r="G12" s="78">
        <f>G13+G14+G20+G21+G22+G23+G31+G24</f>
        <v>271402.02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45"/>
      <c r="G13" s="60">
        <v>28032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45"/>
      <c r="G14" s="79">
        <f>31929.84+G32</f>
        <v>31929.84</v>
      </c>
      <c r="H14" s="5"/>
    </row>
    <row r="15" spans="1:8" ht="26.25" customHeight="1" thickBot="1">
      <c r="A15" s="4"/>
      <c r="B15" s="6"/>
      <c r="C15" s="3" t="s">
        <v>16</v>
      </c>
      <c r="D15" s="126" t="s">
        <v>151</v>
      </c>
      <c r="E15" s="127"/>
      <c r="F15" s="145"/>
      <c r="G15" s="80">
        <f>34362.76+G34</f>
        <v>34362.76</v>
      </c>
      <c r="H15" s="5"/>
    </row>
    <row r="16" spans="1:8" ht="13.5" customHeight="1" thickBot="1">
      <c r="A16" s="4"/>
      <c r="B16" s="6"/>
      <c r="C16" s="3" t="s">
        <v>16</v>
      </c>
      <c r="D16" s="126" t="s">
        <v>152</v>
      </c>
      <c r="E16" s="127"/>
      <c r="F16" s="145"/>
      <c r="G16" s="81">
        <f>8174.47+G37</f>
        <v>8174.47</v>
      </c>
      <c r="H16" s="44"/>
    </row>
    <row r="17" spans="1:8" ht="13.5" customHeight="1" thickBot="1">
      <c r="A17" s="4"/>
      <c r="B17" s="6"/>
      <c r="C17" s="3" t="s">
        <v>16</v>
      </c>
      <c r="D17" s="126" t="s">
        <v>153</v>
      </c>
      <c r="E17" s="127"/>
      <c r="F17" s="145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45"/>
      <c r="G18" s="13">
        <f>G10</f>
        <v>99592.76</v>
      </c>
      <c r="H18" s="42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45"/>
      <c r="G19" s="65">
        <f>G18+G15-G17</f>
        <v>133955.52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9" t="s">
        <v>32</v>
      </c>
      <c r="E20" s="190"/>
      <c r="F20" s="191"/>
      <c r="G20" s="60">
        <v>51566.88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81" t="s">
        <v>146</v>
      </c>
      <c r="E21" s="162"/>
      <c r="F21" s="182"/>
      <c r="G21" s="59">
        <v>48719.64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81" t="s">
        <v>147</v>
      </c>
      <c r="E22" s="162"/>
      <c r="F22" s="182"/>
      <c r="G22" s="59">
        <v>12291.96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83" t="s">
        <v>148</v>
      </c>
      <c r="E23" s="184"/>
      <c r="F23" s="185"/>
      <c r="G23" s="59">
        <v>95488.8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83" t="s">
        <v>186</v>
      </c>
      <c r="E24" s="184"/>
      <c r="F24" s="185"/>
      <c r="G24" s="59">
        <v>3372.9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1" t="s">
        <v>35</v>
      </c>
      <c r="E25" s="162"/>
      <c r="F25" s="182"/>
      <c r="G25" s="76">
        <f>G26+G33</f>
        <v>302488.76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6" t="s">
        <v>38</v>
      </c>
      <c r="E26" s="187"/>
      <c r="F26" s="188"/>
      <c r="G26" s="71">
        <v>302488.76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4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45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45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45"/>
      <c r="G30" s="97"/>
      <c r="H30" s="72"/>
      <c r="I30" s="69"/>
    </row>
    <row r="31" spans="1:9" ht="13.5" customHeight="1" thickBot="1">
      <c r="A31" s="4"/>
      <c r="B31" s="12"/>
      <c r="C31" s="3"/>
      <c r="D31" s="126" t="s">
        <v>166</v>
      </c>
      <c r="E31" s="127"/>
      <c r="F31" s="127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6" t="s">
        <v>192</v>
      </c>
      <c r="E32" s="127"/>
      <c r="F32" s="127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6" t="s">
        <v>167</v>
      </c>
      <c r="E33" s="127"/>
      <c r="F33" s="127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6" t="s">
        <v>181</v>
      </c>
      <c r="E34" s="127"/>
      <c r="F34" s="19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6" t="s">
        <v>169</v>
      </c>
      <c r="E35" s="127"/>
      <c r="F35" s="127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6" t="s">
        <v>168</v>
      </c>
      <c r="E36" s="127"/>
      <c r="F36" s="127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6" t="s">
        <v>193</v>
      </c>
      <c r="E37" s="127"/>
      <c r="F37" s="127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6" t="s">
        <v>51</v>
      </c>
      <c r="E38" s="127"/>
      <c r="F38" s="145"/>
      <c r="G38" s="61">
        <f>G25+G40</f>
        <v>436444.28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45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6" t="s">
        <v>55</v>
      </c>
      <c r="E40" s="127"/>
      <c r="F40" s="145"/>
      <c r="G40" s="65">
        <f>G19</f>
        <v>133955.52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6" t="s">
        <v>57</v>
      </c>
      <c r="E41" s="127"/>
      <c r="F41" s="145"/>
      <c r="G41" s="45">
        <f>G11+G12+G31-G25</f>
        <v>58081.830000000016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68"/>
      <c r="G42" s="143"/>
      <c r="H42" s="170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1.87</v>
      </c>
      <c r="F45" s="54" t="s">
        <v>190</v>
      </c>
      <c r="G45" s="55">
        <v>3837002062</v>
      </c>
      <c r="H45" s="56">
        <f>G13</f>
        <v>28032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51566.88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48719.64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12291.96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95488.8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93"/>
      <c r="G50" s="145"/>
      <c r="H50" s="56">
        <f>SUM(H44:H49)</f>
        <v>236099.28000000003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4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1" t="s">
        <v>138</v>
      </c>
      <c r="E52" s="132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1" t="s">
        <v>69</v>
      </c>
      <c r="E53" s="132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1" t="s">
        <v>70</v>
      </c>
      <c r="E54" s="132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1" t="s">
        <v>72</v>
      </c>
      <c r="E55" s="132"/>
      <c r="F55" s="112">
        <v>0</v>
      </c>
      <c r="G55" s="110"/>
      <c r="H55" s="113"/>
    </row>
    <row r="56" spans="1:8" ht="18.75" customHeight="1" thickBot="1">
      <c r="A56" s="146" t="s">
        <v>73</v>
      </c>
      <c r="B56" s="147"/>
      <c r="C56" s="147"/>
      <c r="D56" s="147"/>
      <c r="E56" s="147"/>
      <c r="F56" s="147"/>
      <c r="G56" s="147"/>
      <c r="H56" s="148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9" t="s">
        <v>15</v>
      </c>
      <c r="E57" s="13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9" t="s">
        <v>18</v>
      </c>
      <c r="E58" s="13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9" t="s">
        <v>20</v>
      </c>
      <c r="E59" s="13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9" t="s">
        <v>53</v>
      </c>
      <c r="E60" s="13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9" t="s">
        <v>55</v>
      </c>
      <c r="E61" s="13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9" t="s">
        <v>57</v>
      </c>
      <c r="E62" s="150"/>
      <c r="F62" s="52">
        <f>D69+E69+F69+G69+H69</f>
        <v>-12857.879999999997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1349.2704273504276</v>
      </c>
      <c r="G66" s="87">
        <f>G67/((21.48+22.34)/2)</f>
        <v>873.1962574167047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19733.08</v>
      </c>
      <c r="G67" s="64">
        <v>19131.73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24082.41</v>
      </c>
      <c r="G68" s="63">
        <v>27640.28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-4349.329999999998</v>
      </c>
      <c r="G69" s="68">
        <f>G67-G68</f>
        <v>-8508.55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22710.43</v>
      </c>
      <c r="G70" s="100">
        <v>25468.28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-2977.3499999999985</v>
      </c>
      <c r="G71" s="39">
        <f>G67-G70</f>
        <v>-6336.549999999999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9" t="s">
        <v>142</v>
      </c>
      <c r="E72" s="140"/>
      <c r="F72" s="140"/>
      <c r="G72" s="140"/>
      <c r="H72" s="14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7" t="s">
        <v>142</v>
      </c>
      <c r="E73" s="198"/>
      <c r="F73" s="198"/>
      <c r="G73" s="198"/>
      <c r="H73" s="19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4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6" t="s">
        <v>175</v>
      </c>
      <c r="F76" s="137"/>
      <c r="G76" s="138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6"/>
      <c r="F77" s="137"/>
      <c r="G77" s="138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6"/>
      <c r="F78" s="137"/>
      <c r="G78" s="138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94"/>
      <c r="F79" s="195"/>
      <c r="G79" s="196"/>
      <c r="H79" s="103">
        <v>-20020.7</v>
      </c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4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71" t="s">
        <v>194</v>
      </c>
      <c r="F81" s="172"/>
      <c r="G81" s="173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74"/>
      <c r="F82" s="175"/>
      <c r="G82" s="176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78" t="s">
        <v>159</v>
      </c>
      <c r="F83" s="179"/>
      <c r="G83" s="179"/>
      <c r="H83" s="180"/>
    </row>
    <row r="84" ht="12.75">
      <c r="A84" s="1"/>
    </row>
    <row r="85" ht="12.75">
      <c r="A85" s="1"/>
    </row>
    <row r="86" spans="1:8" ht="38.25" customHeight="1">
      <c r="A86" s="177" t="s">
        <v>164</v>
      </c>
      <c r="B86" s="177"/>
      <c r="C86" s="177"/>
      <c r="D86" s="177"/>
      <c r="E86" s="177"/>
      <c r="F86" s="177"/>
      <c r="G86" s="177"/>
      <c r="H86" s="17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3" t="s">
        <v>114</v>
      </c>
      <c r="D89" s="134"/>
      <c r="E89" s="135"/>
    </row>
    <row r="90" spans="1:5" ht="18.75" customHeight="1" thickBot="1">
      <c r="A90" s="26">
        <v>2</v>
      </c>
      <c r="B90" s="4" t="s">
        <v>115</v>
      </c>
      <c r="C90" s="133" t="s">
        <v>116</v>
      </c>
      <c r="D90" s="134"/>
      <c r="E90" s="135"/>
    </row>
    <row r="91" spans="1:5" ht="16.5" customHeight="1" thickBot="1">
      <c r="A91" s="26">
        <v>3</v>
      </c>
      <c r="B91" s="4" t="s">
        <v>117</v>
      </c>
      <c r="C91" s="133" t="s">
        <v>118</v>
      </c>
      <c r="D91" s="134"/>
      <c r="E91" s="135"/>
    </row>
    <row r="92" spans="1:5" ht="13.5" thickBot="1">
      <c r="A92" s="26">
        <v>4</v>
      </c>
      <c r="B92" s="4" t="s">
        <v>16</v>
      </c>
      <c r="C92" s="133" t="s">
        <v>119</v>
      </c>
      <c r="D92" s="134"/>
      <c r="E92" s="135"/>
    </row>
    <row r="93" spans="1:5" ht="24" customHeight="1" thickBot="1">
      <c r="A93" s="26">
        <v>5</v>
      </c>
      <c r="B93" s="4" t="s">
        <v>85</v>
      </c>
      <c r="C93" s="133" t="s">
        <v>120</v>
      </c>
      <c r="D93" s="134"/>
      <c r="E93" s="135"/>
    </row>
    <row r="94" spans="1:5" ht="21" customHeight="1" thickBot="1">
      <c r="A94" s="27">
        <v>6</v>
      </c>
      <c r="B94" s="28" t="s">
        <v>121</v>
      </c>
      <c r="C94" s="133" t="s">
        <v>122</v>
      </c>
      <c r="D94" s="134"/>
      <c r="E94" s="135"/>
    </row>
    <row r="96" spans="2:3" ht="15">
      <c r="B96" s="128" t="s">
        <v>170</v>
      </c>
      <c r="C96" s="128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2468.3</v>
      </c>
      <c r="D98" s="84">
        <v>5674.72</v>
      </c>
      <c r="E98" s="85">
        <v>0</v>
      </c>
      <c r="F98" s="94">
        <f>C98+D98-E98</f>
        <v>8143.02</v>
      </c>
    </row>
    <row r="99" spans="2:6" ht="22.5">
      <c r="B99" s="93" t="s">
        <v>174</v>
      </c>
      <c r="C99" s="84">
        <v>2200.32</v>
      </c>
      <c r="D99" s="84">
        <v>909.83</v>
      </c>
      <c r="E99" s="85">
        <v>0</v>
      </c>
      <c r="F99" s="94">
        <f>C99+D99-E99</f>
        <v>3110.15</v>
      </c>
    </row>
  </sheetData>
  <sheetProtection/>
  <mergeCells count="73">
    <mergeCell ref="E79:G79"/>
    <mergeCell ref="D19:F19"/>
    <mergeCell ref="D22:F22"/>
    <mergeCell ref="D23:F23"/>
    <mergeCell ref="D60:E60"/>
    <mergeCell ref="D28:F28"/>
    <mergeCell ref="D31:F31"/>
    <mergeCell ref="D36:F36"/>
    <mergeCell ref="D73:H73"/>
    <mergeCell ref="E77:G77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8:G78"/>
    <mergeCell ref="A1:H1"/>
    <mergeCell ref="D4:F4"/>
    <mergeCell ref="D5:F5"/>
    <mergeCell ref="D6:F6"/>
    <mergeCell ref="D3:F3"/>
    <mergeCell ref="D8:F8"/>
    <mergeCell ref="A7:H7"/>
    <mergeCell ref="D33:F33"/>
    <mergeCell ref="A42:H4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D32:F32"/>
    <mergeCell ref="D37:F37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2019-03-21T07:14:20Z</dcterms:modified>
  <cp:category/>
  <cp:version/>
  <cp:contentType/>
  <cp:contentStatus/>
</cp:coreProperties>
</file>