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'2.8.'!$A$1:$H$100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<sst xmlns="http://schemas.openxmlformats.org/spreadsheetml/2006/main" count="290" uniqueCount="185">
  <si>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</si>
  <si>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</si>
  <si>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</si>
  <si>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</si>
  <si>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</si>
  <si>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</si>
  <si>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</si>
  <si>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</si>
  <si>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</si>
  <si>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</si>
  <si>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</si>
  <si>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</si>
  <si>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</si>
  <si>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</si>
  <si>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</si>
  <si>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</si>
  <si>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</si>
  <si>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</si>
  <si>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</si>
  <si>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</si>
  <si>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</si>
  <si>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</si>
  <si>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</si>
  <si>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</si>
  <si>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</si>
  <si>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</si>
  <si>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</si>
  <si>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</si>
  <si>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</si>
  <si>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</si>
  <si>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</si>
  <si>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</si>
  <si>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</si>
  <si>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</si>
  <si>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</si>
  <si>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</si>
  <si>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</si>
  <si>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</si>
  <si>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</si>
  <si>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</si>
  <si>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</si>
  <si>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</si>
  <si>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</si>
  <si>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</si>
  <si>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</si>
  <si>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</si>
  <si>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</si>
  <si>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</si>
  <si>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</si>
  <si>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</si>
  <si>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</si>
  <si>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</si>
  <si>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</si>
  <si>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</si>
  <si>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</si>
  <si>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</si>
  <si>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</si>
  <si>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</si>
  <si>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</si>
  <si>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</si>
  <si>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</si>
  <si>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</si>
  <si>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</si>
  <si>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</si>
  <si>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</si>
  <si>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</si>
  <si>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</si>
  <si>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</si>
  <si>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</si>
  <si>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</si>
  <si>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</si>
  <si>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</si>
  <si>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</si>
  <si>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</si>
  <si>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</si>
  <si>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</si>
  <si>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</si>
  <si>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</si>
  <si>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</si>
  <si>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</si>
  <si>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</si>
  <si>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</si>
  <si>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</si>
  <si>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</si>
  <si>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</si>
  <si>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</si>
  <si>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</si>
  <si>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</si>
  <si>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</si>
  <si>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</si>
  <si>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</si>
  <si>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</si>
  <si>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</si>
  <si>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</si>
  <si>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</si>
  <si>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</si>
  <si>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</si>
  <si>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</si>
  <si>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</si>
  <si>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</si>
  <si>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</si>
  <si>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</si>
  <si>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</si>
  <si>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</si>
  <si>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</si>
  <si>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</si>
  <si>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</si>
  <si>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</si>
  <si>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</si>
  <si>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</si>
  <si>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</si>
  <si>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</si>
  <si>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</si>
  <si>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</si>
  <si>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</si>
  <si>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</si>
  <si>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</si>
  <si>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</si>
  <si>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</si>
  <si>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</si>
  <si>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</si>
  <si>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</si>
  <si>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</si>
  <si>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</si>
  <si>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</si>
  <si>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</si>
  <si>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</si>
  <si>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</si>
  <si>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</si>
  <si>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</si>
  <si>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</si>
  <si>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</si>
  <si>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</si>
  <si>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</si>
  <si>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</si>
  <si>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</si>
  <si>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</si>
  <si>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</si>
  <si>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</si>
  <si>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</si>
  <si>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</si>
  <si>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</si>
  <si>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</si>
  <si>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</si>
  <si>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</si>
  <si>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</si>
  <si>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</si>
  <si>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</si>
  <si>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</si>
  <si>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</si>
  <si>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</si>
  <si>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</si>
  <si>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</si>
  <si>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</si>
  <si>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</si>
  <si>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</si>
  <si>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</si>
  <si>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</si>
  <si>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</si>
  <si>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</si>
  <si>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</si>
  <si>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</si>
  <si>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</si>
  <si>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</si>
  <si>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</si>
  <si>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</si>
  <si>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</si>
  <si>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</si>
  <si>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</si>
  <si>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</si>
  <si>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</si>
  <si>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</si>
  <si>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</si>
  <si>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</si>
  <si>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</si>
  <si>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</si>
  <si>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</si>
  <si>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</si>
  <si>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</si>
  <si>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</si>
  <si>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</si>
  <si>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</si>
  <si>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</si>
  <si>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</si>
  <si>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ШАХТЕРСКАЯ д. 43                                                                                                                                                     за 2017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</si>
</sst>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16" fillId="30" borderId="11" xfId="0" applyFont="1" applyFill="1" applyBorder="1" applyAlignment="1">
      <alignment vertical="top" wrapText="1"/>
    </xf>
    <xf numFmtId="0" fontId="39" fillId="0" borderId="33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8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9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34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">
      <selection activeCell="H67" sqref="H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184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4"/>
      <c r="E3" s="132"/>
      <c r="F3" s="16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35">
        <v>43100</v>
      </c>
      <c r="H6" s="5"/>
    </row>
    <row r="7" spans="1:8" ht="38.25" customHeight="1" thickBot="1">
      <c r="A7" s="170" t="s">
        <v>13</v>
      </c>
      <c r="B7" s="171"/>
      <c r="C7" s="171"/>
      <c r="D7" s="172"/>
      <c r="E7" s="172"/>
      <c r="F7" s="172"/>
      <c r="G7" s="171"/>
      <c r="H7" s="173"/>
    </row>
    <row r="8" spans="1:8" ht="33" customHeight="1" thickBot="1">
      <c r="A8" s="39" t="s">
        <v>0</v>
      </c>
      <c r="B8" s="38" t="s">
        <v>1</v>
      </c>
      <c r="C8" s="40" t="s">
        <v>2</v>
      </c>
      <c r="D8" s="166" t="s">
        <v>3</v>
      </c>
      <c r="E8" s="167"/>
      <c r="F8" s="16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62">
        <v>12481.32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89">
        <v>-1258.43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4" t="s">
        <v>23</v>
      </c>
      <c r="E12" s="135"/>
      <c r="F12" s="136"/>
      <c r="G12" s="90">
        <f>G13+G14+G20+G21+G22+G23</f>
        <v>17222.4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91">
        <f>2351.52</f>
        <v>2351.52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0"/>
      <c r="G15" s="92">
        <v>1979.68</v>
      </c>
      <c r="H15" s="5"/>
    </row>
    <row r="16" spans="1:8" ht="13.5" customHeight="1" thickBot="1">
      <c r="A16" s="4"/>
      <c r="B16" s="6"/>
      <c r="C16" s="3" t="s">
        <v>16</v>
      </c>
      <c r="D16" s="128" t="s">
        <v>157</v>
      </c>
      <c r="E16" s="129"/>
      <c r="F16" s="130"/>
      <c r="G16" s="93">
        <v>504.35</v>
      </c>
      <c r="H16" s="48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0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4">
        <f>G10</f>
        <v>12481.32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72">
        <f>G18+G15-G17</f>
        <v>14461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4">
        <f>4250.4</f>
        <v>4250.4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1" t="s">
        <v>151</v>
      </c>
      <c r="E21" s="132"/>
      <c r="F21" s="133"/>
      <c r="G21" s="63">
        <v>3588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1" t="s">
        <v>152</v>
      </c>
      <c r="E22" s="132"/>
      <c r="F22" s="133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5" t="s">
        <v>153</v>
      </c>
      <c r="E23" s="146"/>
      <c r="F23" s="147"/>
      <c r="G23" s="63">
        <v>7032.48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1" t="s">
        <v>35</v>
      </c>
      <c r="E24" s="132"/>
      <c r="F24" s="133"/>
      <c r="G24" s="86">
        <f>G25+G26+G27+G28+G29+G30</f>
        <v>13091.03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4" t="s">
        <v>38</v>
      </c>
      <c r="E25" s="135"/>
      <c r="F25" s="136"/>
      <c r="G25" s="94">
        <v>13091.03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0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0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0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0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8" t="s">
        <v>51</v>
      </c>
      <c r="E35" s="129"/>
      <c r="F35" s="130"/>
      <c r="G35" s="65">
        <f>G24+G10</f>
        <v>25572.35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0"/>
      <c r="G37" s="72">
        <f>G19</f>
        <v>14461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0"/>
      <c r="G38" s="87">
        <f>G11+G12-G24</f>
        <v>2872.9400000000005</v>
      </c>
      <c r="H38" s="48"/>
    </row>
    <row r="39" spans="1:8" ht="38.25" customHeight="1" thickBot="1">
      <c r="A39" s="151" t="s">
        <v>58</v>
      </c>
      <c r="B39" s="152"/>
      <c r="C39" s="152"/>
      <c r="D39" s="152"/>
      <c r="E39" s="152"/>
      <c r="F39" s="171"/>
      <c r="G39" s="152"/>
      <c r="H39" s="17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4250.4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3588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7032.48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9"/>
      <c r="G47" s="130"/>
      <c r="H47" s="60">
        <f>SUM(H41:H46)</f>
        <v>14870.88</v>
      </c>
    </row>
    <row r="48" spans="1:8" ht="19.5" customHeight="1" thickBot="1">
      <c r="A48" s="151" t="s">
        <v>64</v>
      </c>
      <c r="B48" s="152"/>
      <c r="C48" s="152"/>
      <c r="D48" s="152"/>
      <c r="E48" s="152"/>
      <c r="F48" s="152"/>
      <c r="G48" s="152"/>
      <c r="H48" s="153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0" t="s">
        <v>141</v>
      </c>
      <c r="E49" s="111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0" t="s">
        <v>69</v>
      </c>
      <c r="E50" s="111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0" t="s">
        <v>71</v>
      </c>
      <c r="E51" s="111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0" t="s">
        <v>73</v>
      </c>
      <c r="E52" s="111"/>
      <c r="F52" s="55">
        <v>0</v>
      </c>
      <c r="G52" s="50"/>
      <c r="H52" s="48"/>
    </row>
    <row r="53" spans="1:8" ht="18.75" customHeight="1" thickBot="1">
      <c r="A53" s="174" t="s">
        <v>74</v>
      </c>
      <c r="B53" s="175"/>
      <c r="C53" s="175"/>
      <c r="D53" s="175"/>
      <c r="E53" s="175"/>
      <c r="F53" s="175"/>
      <c r="G53" s="175"/>
      <c r="H53" s="176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0" t="s">
        <v>15</v>
      </c>
      <c r="E54" s="111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0" t="s">
        <v>18</v>
      </c>
      <c r="E55" s="111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0" t="s">
        <v>20</v>
      </c>
      <c r="E56" s="111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0" t="s">
        <v>53</v>
      </c>
      <c r="E57" s="111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0" t="s">
        <v>55</v>
      </c>
      <c r="E58" s="111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3" t="s">
        <v>57</v>
      </c>
      <c r="E59" s="144"/>
      <c r="F59" s="56">
        <f>D66+E66+F66+G66+H66</f>
        <v>114.99999999999727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33.30874383635209</v>
      </c>
      <c r="E63" s="75">
        <f>E64/140.38</f>
        <v>45.63406468157857</v>
      </c>
      <c r="F63" s="75">
        <f>F64/14.34</f>
        <v>148.04881450488145</v>
      </c>
      <c r="G63" s="76">
        <f>G64/22.34</f>
        <v>186.5313339301701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54581.04</v>
      </c>
      <c r="E64" s="64">
        <v>6406.11</v>
      </c>
      <c r="F64" s="64">
        <v>2123.02</v>
      </c>
      <c r="G64" s="71">
        <v>4167.11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56015.37</v>
      </c>
      <c r="E65" s="64">
        <v>5640.41</v>
      </c>
      <c r="F65" s="64">
        <v>1385.69</v>
      </c>
      <c r="G65" s="68">
        <v>4120.81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-1434.3300000000017</v>
      </c>
      <c r="E66" s="75">
        <f>E64-E65</f>
        <v>765.6999999999998</v>
      </c>
      <c r="F66" s="75">
        <f>F64-F65</f>
        <v>737.3299999999999</v>
      </c>
      <c r="G66" s="77">
        <f>G64-G65</f>
        <v>46.29999999999927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54581.04</v>
      </c>
      <c r="E67" s="69">
        <v>6945.86</v>
      </c>
      <c r="F67" s="69">
        <v>1642.08</v>
      </c>
      <c r="G67" s="70">
        <v>3524.03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539.75</v>
      </c>
      <c r="F68" s="43">
        <f>F67-F64</f>
        <v>-480.94000000000005</v>
      </c>
      <c r="G68" s="43">
        <f>G67-G64</f>
        <v>-643.0799999999995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9" t="s">
        <v>145</v>
      </c>
      <c r="E70" s="120"/>
      <c r="F70" s="120"/>
      <c r="G70" s="120"/>
      <c r="H70" s="12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1" t="s">
        <v>101</v>
      </c>
      <c r="B72" s="152"/>
      <c r="C72" s="152"/>
      <c r="D72" s="152"/>
      <c r="E72" s="152"/>
      <c r="F72" s="152"/>
      <c r="G72" s="152"/>
      <c r="H72" s="153"/>
    </row>
    <row r="73" spans="1:8" ht="45" customHeight="1" thickBot="1">
      <c r="A73" s="101" t="s">
        <v>102</v>
      </c>
      <c r="B73" s="101" t="s">
        <v>66</v>
      </c>
      <c r="C73" s="102" t="s">
        <v>67</v>
      </c>
      <c r="D73" s="101" t="s">
        <v>66</v>
      </c>
      <c r="E73" s="116"/>
      <c r="F73" s="117"/>
      <c r="G73" s="118"/>
      <c r="H73" s="103">
        <v>0</v>
      </c>
    </row>
    <row r="74" spans="1:8" ht="45" customHeight="1" thickBot="1">
      <c r="A74" s="101" t="s">
        <v>103</v>
      </c>
      <c r="B74" s="101" t="s">
        <v>69</v>
      </c>
      <c r="C74" s="102" t="s">
        <v>67</v>
      </c>
      <c r="D74" s="101" t="s">
        <v>69</v>
      </c>
      <c r="E74" s="116"/>
      <c r="F74" s="117"/>
      <c r="G74" s="118"/>
      <c r="H74" s="103">
        <v>0</v>
      </c>
    </row>
    <row r="75" spans="1:8" ht="66.75" customHeight="1" thickBot="1">
      <c r="A75" s="101" t="s">
        <v>104</v>
      </c>
      <c r="B75" s="101" t="s">
        <v>71</v>
      </c>
      <c r="C75" s="102" t="s">
        <v>105</v>
      </c>
      <c r="D75" s="101" t="s">
        <v>71</v>
      </c>
      <c r="E75" s="116"/>
      <c r="F75" s="117"/>
      <c r="G75" s="118"/>
      <c r="H75" s="103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9"/>
      <c r="F76" s="120"/>
      <c r="G76" s="121"/>
      <c r="H76" s="25">
        <f>D68+E68+F68+G68+H68</f>
        <v>-584.2699999999995</v>
      </c>
    </row>
    <row r="77" spans="1:8" ht="25.5" customHeight="1" thickBot="1">
      <c r="A77" s="151" t="s">
        <v>107</v>
      </c>
      <c r="B77" s="152"/>
      <c r="C77" s="152"/>
      <c r="D77" s="152"/>
      <c r="E77" s="152"/>
      <c r="F77" s="152"/>
      <c r="G77" s="152"/>
      <c r="H77" s="153"/>
    </row>
    <row r="78" spans="1:8" ht="54.75" customHeight="1" thickBot="1">
      <c r="A78" s="104" t="s">
        <v>108</v>
      </c>
      <c r="B78" s="104" t="s">
        <v>109</v>
      </c>
      <c r="C78" s="105" t="s">
        <v>67</v>
      </c>
      <c r="D78" s="104" t="s">
        <v>109</v>
      </c>
      <c r="E78" s="122"/>
      <c r="F78" s="123"/>
      <c r="G78" s="124"/>
      <c r="H78" s="106"/>
    </row>
    <row r="79" spans="1:8" ht="26.25" thickBot="1">
      <c r="A79" s="104" t="s">
        <v>110</v>
      </c>
      <c r="B79" s="104" t="s">
        <v>111</v>
      </c>
      <c r="C79" s="105" t="s">
        <v>67</v>
      </c>
      <c r="D79" s="104" t="s">
        <v>111</v>
      </c>
      <c r="E79" s="125"/>
      <c r="F79" s="126"/>
      <c r="G79" s="127"/>
      <c r="H79" s="107"/>
    </row>
    <row r="80" spans="1:8" ht="59.25" customHeight="1" thickBot="1">
      <c r="A80" s="104" t="s">
        <v>112</v>
      </c>
      <c r="B80" s="104" t="s">
        <v>113</v>
      </c>
      <c r="C80" s="105" t="s">
        <v>16</v>
      </c>
      <c r="D80" s="108" t="s">
        <v>113</v>
      </c>
      <c r="E80" s="113" t="s">
        <v>167</v>
      </c>
      <c r="F80" s="114"/>
      <c r="G80" s="114"/>
      <c r="H80" s="115"/>
    </row>
    <row r="81" ht="12.75">
      <c r="A81" s="1"/>
    </row>
    <row r="82" ht="12.75">
      <c r="A82" s="1"/>
    </row>
    <row r="83" spans="1:8" ht="38.25" customHeight="1">
      <c r="A83" s="112" t="s">
        <v>172</v>
      </c>
      <c r="B83" s="112"/>
      <c r="C83" s="112"/>
      <c r="D83" s="112"/>
      <c r="E83" s="112"/>
      <c r="F83" s="112"/>
      <c r="G83" s="112"/>
      <c r="H83" s="112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7" spans="2:3" ht="15">
      <c r="B97" s="109" t="s">
        <v>178</v>
      </c>
      <c r="C97" s="109"/>
    </row>
    <row r="98" spans="2:4" ht="26.25">
      <c r="B98" s="95" t="s">
        <v>179</v>
      </c>
      <c r="C98" s="96" t="s">
        <v>180</v>
      </c>
      <c r="D98" s="97" t="s">
        <v>181</v>
      </c>
    </row>
    <row r="99" spans="2:4" ht="22.5">
      <c r="B99" s="98" t="s">
        <v>182</v>
      </c>
      <c r="C99" s="99">
        <v>0</v>
      </c>
      <c r="D99" s="100">
        <v>0</v>
      </c>
    </row>
    <row r="100" spans="2:4" ht="22.5">
      <c r="B100" s="98" t="s">
        <v>183</v>
      </c>
      <c r="C100" s="99">
        <v>0</v>
      </c>
      <c r="D100" s="100">
        <v>0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7:C97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2018-03-12T08:32:34Z</dcterms:modified>
  <cp:category/>
  <cp:version/>
  <cp:contentType/>
  <cp:contentStatus/>
</cp:coreProperties>
</file>