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<sst xmlns="http://schemas.openxmlformats.org/spreadsheetml/2006/main" count="139" uniqueCount="92">
  <si>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</si>
  <si>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</si>
  <si>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</si>
  <si>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</si>
  <si>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</si>
  <si>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</si>
  <si>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</si>
  <si>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</si>
  <si>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</si>
  <si>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</si>
  <si>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</si>
  <si>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</si>
  <si>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</si>
  <si>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</si>
  <si>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</si>
  <si>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</si>
  <si>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</si>
  <si>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</si>
  <si>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</si>
  <si>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</si>
  <si>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</si>
  <si>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</si>
  <si>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</si>
  <si>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</si>
  <si>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</si>
  <si>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</si>
  <si>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</si>
  <si>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</si>
  <si>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</si>
  <si>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</si>
  <si>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</si>
  <si>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</si>
  <si>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</si>
  <si>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</si>
  <si>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</si>
  <si>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</si>
  <si>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</si>
  <si>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Выполненные работы по статье "Ремонт жилья"</t>
  </si>
  <si>
    <t>участок</t>
  </si>
  <si>
    <t>Адрес</t>
  </si>
  <si>
    <t>дом</t>
  </si>
  <si>
    <t>кв</t>
  </si>
  <si>
    <t>Вид работы</t>
  </si>
  <si>
    <t>Объем работ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</si>
  <si>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</si>
  <si>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</si>
  <si>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</si>
  <si>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</si>
  <si>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</si>
  <si>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</si>
  <si>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выполнено</t>
  </si>
  <si>
    <t>Стоимость выполненных работ</t>
  </si>
  <si>
    <t>Итого:</t>
  </si>
  <si>
    <t>Планируемые работы по статье "Ремонт жилья" на 2015 год</t>
  </si>
  <si>
    <t>Участок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</si>
  <si>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</si>
  <si>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</si>
  <si>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</si>
  <si>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</si>
  <si>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</si>
  <si>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Отметка об исполнении</t>
  </si>
  <si>
    <t>Содержание выполненных работ</t>
  </si>
  <si>
    <t xml:space="preserve">Сумма выполненных работ, руб. </t>
  </si>
  <si>
    <t>Сумма, необходимая для дополнительного сбора</t>
  </si>
  <si>
    <t>ЖЭУ-3</t>
  </si>
  <si>
    <t>ЛЕНИНА</t>
  </si>
  <si>
    <t>погашение задолженности</t>
  </si>
  <si>
    <t>Ленина</t>
  </si>
  <si>
    <t>Текущий ремонт подъездов</t>
  </si>
  <si>
    <t>задолженность населения</t>
  </si>
  <si>
    <t>март</t>
  </si>
  <si>
    <t>№ 21  по ул. Ленина</t>
  </si>
  <si>
    <t>Ремонт вентиляции, заделка отверстия в стене</t>
  </si>
  <si>
    <t>3 м</t>
  </si>
  <si>
    <t>Остекление оконных рам</t>
  </si>
  <si>
    <t>0,28 м2</t>
  </si>
  <si>
    <t>Устройство приямков</t>
  </si>
  <si>
    <t>0,43 м3/ 4 шт</t>
  </si>
  <si>
    <t>Заделка приямковых окон доской</t>
  </si>
  <si>
    <t>2 м2</t>
  </si>
  <si>
    <t>3 шт.</t>
  </si>
  <si>
    <t>Сафонова А.М., 89834406265</t>
  </si>
  <si>
    <t>прочистка вентиляционной шахты</t>
  </si>
  <si>
    <t>Жители по собранию</t>
  </si>
  <si>
    <r>
      <t xml:space="preserve"> </t>
    </r>
    <r>
      <rPr>
        <sz val="8"/>
        <rFont val="Arial"/>
        <family val="2"/>
      </rPr>
      <t>установить замок на дверь в подвал</t>
    </r>
  </si>
  <si>
    <t>Вишнякова М.В., 89041514874</t>
  </si>
  <si>
    <t>утепление чердачного перекрытия, прочистка вентиляционной шахты</t>
  </si>
  <si>
    <t>ЖЭУ-1</t>
  </si>
  <si>
    <t>Черняева</t>
  </si>
  <si>
    <t>чистка подвала</t>
  </si>
  <si>
    <t>Вишнякова М.В. 54-2-20, 89503938356</t>
  </si>
  <si>
    <t>разобрать кладовку кв.34 закрывает доступ к стоякам отопления в подвале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</si>
</sst>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24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Times New Roman"/>
      <family val="1"/>
    </font>
    <font>
      <sz val="7"/>
      <name val="Arial"/>
      <family val="2"/>
    </font>
    <font>
      <sz val="8"/>
      <name val="Times New Roman"/>
      <family val="1"/>
    </font>
    <font>
      <sz val="8"/>
      <color indexed="5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8" fillId="0" borderId="6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2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/>
    </xf>
    <xf numFmtId="14" fontId="3" fillId="0" borderId="6" xfId="0" applyNumberFormat="1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/>
    </xf>
    <xf numFmtId="0" fontId="14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2" fontId="11" fillId="0" borderId="0" xfId="0" applyNumberFormat="1" applyFont="1" applyBorder="1" applyAlignment="1">
      <alignment/>
    </xf>
    <xf numFmtId="2" fontId="19" fillId="0" borderId="1" xfId="0" applyNumberFormat="1" applyFont="1" applyBorder="1" applyAlignment="1">
      <alignment vertical="center"/>
    </xf>
    <xf numFmtId="2" fontId="20" fillId="0" borderId="1" xfId="0" applyNumberFormat="1" applyFont="1" applyBorder="1" applyAlignment="1">
      <alignment wrapText="1"/>
    </xf>
    <xf numFmtId="0" fontId="21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17" fillId="2" borderId="1" xfId="0" applyFont="1" applyFill="1" applyBorder="1" applyAlignment="1">
      <alignment horizontal="justify" vertical="center"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8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0" fontId="11" fillId="0" borderId="0" xfId="0" applyFont="1" applyBorder="1" applyAlignment="1">
      <alignment horizontal="left"/>
    </xf>
    <xf numFmtId="0" fontId="17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/>
    </xf>
    <xf numFmtId="0" fontId="21" fillId="2" borderId="1" xfId="0" applyNumberFormat="1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0" fontId="22" fillId="0" borderId="6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0" fontId="18" fillId="0" borderId="4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18" fillId="0" borderId="9" xfId="0" applyFont="1" applyBorder="1" applyAlignment="1">
      <alignment horizontal="center" vertical="center" wrapText="1"/>
    </xf>
    <xf numFmtId="14" fontId="21" fillId="2" borderId="1" xfId="0" applyNumberFormat="1" applyFont="1" applyFill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tabSelected="1" view="pageBreakPreview" zoomScaleSheetLayoutView="100" workbookViewId="0" topLeftCell="A36">
      <selection activeCell="H46" sqref="H46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90" t="s">
        <v>0</v>
      </c>
      <c r="B1" s="90"/>
      <c r="C1" s="90"/>
      <c r="D1" s="90"/>
      <c r="E1" s="90"/>
      <c r="F1" s="90"/>
      <c r="G1" s="90"/>
      <c r="H1" s="90"/>
      <c r="I1" s="1"/>
      <c r="J1" s="1"/>
      <c r="K1" s="1"/>
      <c r="L1" s="1"/>
      <c r="M1" s="1"/>
    </row>
    <row r="2" spans="1:13" ht="21" customHeight="1">
      <c r="A2" s="91" t="s">
        <v>1</v>
      </c>
      <c r="B2" s="91"/>
      <c r="C2" s="91"/>
      <c r="D2" s="91"/>
      <c r="E2" s="91"/>
      <c r="F2" s="91"/>
      <c r="G2" s="91"/>
      <c r="H2" s="91"/>
      <c r="I2" s="3"/>
      <c r="J2" s="3"/>
      <c r="K2" s="3"/>
      <c r="L2" s="3"/>
      <c r="M2" s="3"/>
    </row>
    <row r="3" spans="1:13" ht="21.75" customHeight="1">
      <c r="A3" s="91" t="s">
        <v>2</v>
      </c>
      <c r="B3" s="91"/>
      <c r="C3" s="91"/>
      <c r="D3" s="91"/>
      <c r="E3" s="91"/>
      <c r="F3" s="91"/>
      <c r="G3" s="91"/>
      <c r="H3" s="91"/>
      <c r="I3" s="3"/>
      <c r="J3" s="3"/>
      <c r="K3" s="3"/>
      <c r="L3" s="3"/>
      <c r="M3" s="3"/>
    </row>
    <row r="4" spans="1:13" ht="18.75" customHeight="1">
      <c r="A4" s="91" t="s">
        <v>71</v>
      </c>
      <c r="B4" s="91"/>
      <c r="C4" s="91"/>
      <c r="D4" s="91"/>
      <c r="E4" s="91"/>
      <c r="F4" s="91"/>
      <c r="G4" s="91"/>
      <c r="H4" s="91"/>
      <c r="I4" s="3"/>
      <c r="J4" s="3"/>
      <c r="K4" s="3"/>
      <c r="L4" s="3"/>
      <c r="M4" s="3"/>
    </row>
    <row r="5" spans="1:13" ht="23.25" customHeight="1">
      <c r="A5" s="93" t="s">
        <v>3</v>
      </c>
      <c r="B5" s="93"/>
      <c r="C5" s="93"/>
      <c r="D5" s="93"/>
      <c r="E5" s="93"/>
      <c r="F5" s="93"/>
      <c r="G5" s="93"/>
      <c r="H5" s="93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20.25">
      <c r="A7" s="10"/>
      <c r="B7" s="80" t="s">
        <v>65</v>
      </c>
      <c r="C7" s="11">
        <v>21</v>
      </c>
      <c r="D7" s="12"/>
    </row>
    <row r="8" spans="2:4" ht="27" customHeight="1">
      <c r="B8" s="13" t="s">
        <v>4</v>
      </c>
      <c r="C8" s="81">
        <v>2480.3</v>
      </c>
      <c r="D8" s="14" t="s">
        <v>5</v>
      </c>
    </row>
    <row r="9" spans="2:4" ht="26.25" customHeight="1">
      <c r="B9" s="13" t="s">
        <v>6</v>
      </c>
      <c r="C9" s="81">
        <v>2224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94" t="s">
        <v>10</v>
      </c>
      <c r="E11" s="95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96">
        <v>39702.8</v>
      </c>
      <c r="E12" s="97"/>
      <c r="F12" s="25">
        <f>29862.52+10154.61</f>
        <v>40017.130000000005</v>
      </c>
      <c r="G12" s="12">
        <f>D12-F12</f>
        <v>-314.33000000000175</v>
      </c>
      <c r="H12" s="12"/>
    </row>
    <row r="13" spans="1:8" ht="18" customHeight="1">
      <c r="A13" s="22"/>
      <c r="B13" s="23" t="s">
        <v>16</v>
      </c>
      <c r="C13" s="24" t="s">
        <v>15</v>
      </c>
      <c r="D13" s="96">
        <v>56883.84</v>
      </c>
      <c r="E13" s="97"/>
      <c r="F13" s="25">
        <f>42153.25+14308.82</f>
        <v>56462.07</v>
      </c>
      <c r="G13" s="12">
        <f>D13-F13</f>
        <v>421.7699999999968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39702.8</v>
      </c>
      <c r="E16" s="35">
        <f>D16</f>
        <v>39702.8</v>
      </c>
      <c r="F16" s="35">
        <f>F12</f>
        <v>40017.130000000005</v>
      </c>
      <c r="G16" s="23" t="s">
        <v>66</v>
      </c>
      <c r="H16" s="12">
        <f>D16-F16</f>
        <v>-314.33000000000175</v>
      </c>
    </row>
    <row r="17" spans="1:8" ht="25.5">
      <c r="A17" s="33"/>
      <c r="B17" s="34" t="s">
        <v>24</v>
      </c>
      <c r="C17" s="24" t="s">
        <v>15</v>
      </c>
      <c r="D17" s="35">
        <v>60913.54</v>
      </c>
      <c r="E17" s="35">
        <f>D17</f>
        <v>60913.54</v>
      </c>
      <c r="F17" s="35">
        <f>44542.28+15585.45</f>
        <v>60127.729999999996</v>
      </c>
      <c r="G17" s="23" t="s">
        <v>69</v>
      </c>
      <c r="H17" s="12">
        <f>D17-F17</f>
        <v>785.810000000005</v>
      </c>
    </row>
    <row r="18" spans="1:8" ht="25.5">
      <c r="A18" s="33"/>
      <c r="B18" s="34" t="s">
        <v>25</v>
      </c>
      <c r="C18" s="24" t="s">
        <v>15</v>
      </c>
      <c r="D18" s="35">
        <v>115637.04</v>
      </c>
      <c r="E18" s="35">
        <f>D18</f>
        <v>115637.04</v>
      </c>
      <c r="F18" s="35">
        <f>85000.67+29087.93</f>
        <v>114088.6</v>
      </c>
      <c r="G18" s="23" t="s">
        <v>69</v>
      </c>
      <c r="H18" s="12">
        <f>D18-F18</f>
        <v>1548.4399999999878</v>
      </c>
    </row>
    <row r="19" spans="1:8" ht="25.5">
      <c r="A19" s="33"/>
      <c r="B19" s="34" t="s">
        <v>26</v>
      </c>
      <c r="C19" s="24" t="s">
        <v>15</v>
      </c>
      <c r="D19" s="35">
        <v>18427.68</v>
      </c>
      <c r="E19" s="35">
        <f>D19</f>
        <v>18427.68</v>
      </c>
      <c r="F19" s="35">
        <f>13527.41</f>
        <v>13527.41</v>
      </c>
      <c r="G19" s="23" t="s">
        <v>69</v>
      </c>
      <c r="H19" s="12">
        <f>D19-F19</f>
        <v>4900.27</v>
      </c>
    </row>
    <row r="20" spans="1:8" ht="25.5">
      <c r="A20" s="33"/>
      <c r="B20" s="34" t="s">
        <v>27</v>
      </c>
      <c r="C20" s="24" t="s">
        <v>15</v>
      </c>
      <c r="D20" s="35">
        <v>53946.72</v>
      </c>
      <c r="E20" s="35">
        <f>D20</f>
        <v>53946.72</v>
      </c>
      <c r="F20" s="35">
        <f>39106.23+13570.1</f>
        <v>52676.33</v>
      </c>
      <c r="G20" s="23" t="s">
        <v>69</v>
      </c>
      <c r="H20" s="12">
        <f>D20-F20</f>
        <v>1270.3899999999994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56883.84</v>
      </c>
      <c r="E23" s="39"/>
      <c r="F23" s="40">
        <f>H56</f>
        <v>0</v>
      </c>
      <c r="G23" s="39">
        <f>D23-F23</f>
        <v>56883.84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-27445.57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G23-G13-G12-G36</f>
        <v>-68146.56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14">
        <v>40700.99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-27445.57</v>
      </c>
      <c r="I28" s="43"/>
    </row>
    <row r="29" spans="1:13" ht="18" customHeight="1">
      <c r="A29" s="98" t="s">
        <v>37</v>
      </c>
      <c r="B29" s="98"/>
      <c r="C29" s="98"/>
      <c r="D29" s="98"/>
      <c r="E29" s="98"/>
      <c r="F29" s="98"/>
      <c r="G29" s="98"/>
      <c r="H29" s="98"/>
      <c r="I29" s="98"/>
      <c r="J29" s="55"/>
      <c r="K29" s="56"/>
      <c r="L29" s="55"/>
      <c r="M29" s="53"/>
    </row>
    <row r="30" spans="1:13" ht="48.75" customHeight="1">
      <c r="A30" s="64" t="s">
        <v>38</v>
      </c>
      <c r="B30" s="59" t="s">
        <v>39</v>
      </c>
      <c r="C30" s="59" t="s">
        <v>40</v>
      </c>
      <c r="D30" s="59" t="s">
        <v>41</v>
      </c>
      <c r="E30" s="59" t="s">
        <v>42</v>
      </c>
      <c r="F30" s="60" t="s">
        <v>43</v>
      </c>
      <c r="G30" s="61" t="s">
        <v>51</v>
      </c>
      <c r="H30" s="59" t="s">
        <v>44</v>
      </c>
      <c r="I30" s="59" t="s">
        <v>45</v>
      </c>
      <c r="J30" s="59" t="s">
        <v>46</v>
      </c>
      <c r="K30" s="59" t="s">
        <v>47</v>
      </c>
      <c r="L30" s="62" t="s">
        <v>48</v>
      </c>
      <c r="M30" s="63" t="s">
        <v>49</v>
      </c>
    </row>
    <row r="31" spans="1:13" ht="48.75" customHeight="1">
      <c r="A31" s="67" t="s">
        <v>64</v>
      </c>
      <c r="B31" s="66" t="s">
        <v>67</v>
      </c>
      <c r="C31" s="65">
        <v>21</v>
      </c>
      <c r="D31" s="65">
        <v>17</v>
      </c>
      <c r="E31" s="105" t="s">
        <v>72</v>
      </c>
      <c r="F31" s="66" t="s">
        <v>73</v>
      </c>
      <c r="G31" s="67">
        <v>6502.34</v>
      </c>
      <c r="H31" s="67">
        <v>2338.47</v>
      </c>
      <c r="I31" s="67"/>
      <c r="J31" s="68">
        <v>41789</v>
      </c>
      <c r="K31" s="69" t="s">
        <v>50</v>
      </c>
      <c r="L31" s="70">
        <v>41782</v>
      </c>
      <c r="M31" s="100">
        <v>26</v>
      </c>
    </row>
    <row r="32" spans="1:13" ht="30" customHeight="1">
      <c r="A32" s="67" t="s">
        <v>64</v>
      </c>
      <c r="B32" s="66" t="s">
        <v>67</v>
      </c>
      <c r="C32" s="65">
        <v>21</v>
      </c>
      <c r="D32" s="65">
        <v>35</v>
      </c>
      <c r="E32" s="66" t="s">
        <v>74</v>
      </c>
      <c r="F32" s="66" t="s">
        <v>75</v>
      </c>
      <c r="G32" s="67">
        <v>143.57</v>
      </c>
      <c r="H32" s="67">
        <v>10.03</v>
      </c>
      <c r="I32" s="67"/>
      <c r="J32" s="68">
        <v>41882</v>
      </c>
      <c r="K32" s="69" t="s">
        <v>50</v>
      </c>
      <c r="L32" s="70">
        <v>41873</v>
      </c>
      <c r="M32" s="100">
        <v>52</v>
      </c>
    </row>
    <row r="33" spans="1:13" ht="31.5" customHeight="1">
      <c r="A33" s="67" t="s">
        <v>64</v>
      </c>
      <c r="B33" s="66" t="s">
        <v>67</v>
      </c>
      <c r="C33" s="65">
        <v>21</v>
      </c>
      <c r="D33" s="65">
        <v>2</v>
      </c>
      <c r="E33" s="66" t="s">
        <v>76</v>
      </c>
      <c r="F33" s="66" t="s">
        <v>77</v>
      </c>
      <c r="G33" s="67">
        <v>6459.36</v>
      </c>
      <c r="H33" s="67">
        <v>1229.46</v>
      </c>
      <c r="I33" s="67"/>
      <c r="J33" s="68">
        <v>41882</v>
      </c>
      <c r="K33" s="69" t="s">
        <v>50</v>
      </c>
      <c r="L33" s="70">
        <v>41879</v>
      </c>
      <c r="M33" s="100">
        <v>58</v>
      </c>
    </row>
    <row r="34" spans="1:13" ht="36.75" customHeight="1">
      <c r="A34" s="67" t="s">
        <v>64</v>
      </c>
      <c r="B34" s="66" t="s">
        <v>67</v>
      </c>
      <c r="C34" s="65">
        <v>21</v>
      </c>
      <c r="D34" s="65">
        <v>38</v>
      </c>
      <c r="E34" s="66" t="s">
        <v>78</v>
      </c>
      <c r="F34" s="66" t="s">
        <v>79</v>
      </c>
      <c r="G34" s="67">
        <v>326.69</v>
      </c>
      <c r="H34" s="67">
        <v>119.77</v>
      </c>
      <c r="I34" s="67"/>
      <c r="J34" s="68">
        <v>41912</v>
      </c>
      <c r="K34" s="69" t="s">
        <v>50</v>
      </c>
      <c r="L34" s="70">
        <v>41884</v>
      </c>
      <c r="M34" s="100">
        <v>68</v>
      </c>
    </row>
    <row r="35" spans="1:13" ht="30.75" customHeight="1">
      <c r="A35" s="67" t="s">
        <v>64</v>
      </c>
      <c r="B35" s="66" t="s">
        <v>67</v>
      </c>
      <c r="C35" s="65">
        <v>21</v>
      </c>
      <c r="D35" s="65">
        <v>17</v>
      </c>
      <c r="E35" s="66" t="s">
        <v>68</v>
      </c>
      <c r="F35" s="66" t="s">
        <v>80</v>
      </c>
      <c r="G35" s="67">
        <v>111491</v>
      </c>
      <c r="H35" s="67">
        <v>47616</v>
      </c>
      <c r="I35" s="67"/>
      <c r="J35" s="68">
        <v>41912</v>
      </c>
      <c r="K35" s="69" t="s">
        <v>50</v>
      </c>
      <c r="L35" s="70">
        <v>41912</v>
      </c>
      <c r="M35" s="100">
        <v>75</v>
      </c>
    </row>
    <row r="36" spans="1:13" ht="18" customHeight="1">
      <c r="A36" s="53"/>
      <c r="B36" s="54" t="s">
        <v>52</v>
      </c>
      <c r="C36" s="106"/>
      <c r="D36" s="106"/>
      <c r="E36" s="54"/>
      <c r="F36" s="54"/>
      <c r="G36" s="107">
        <f>SUM(G31:G35)</f>
        <v>124922.96</v>
      </c>
      <c r="H36" s="53"/>
      <c r="I36" s="53"/>
      <c r="J36" s="55"/>
      <c r="K36" s="56"/>
      <c r="L36" s="55"/>
      <c r="M36" s="53"/>
    </row>
    <row r="37" spans="1:13" ht="18" customHeight="1">
      <c r="A37" s="98" t="s">
        <v>53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</row>
    <row r="38" spans="1:13" ht="45" customHeight="1">
      <c r="A38" s="71" t="s">
        <v>54</v>
      </c>
      <c r="B38" s="72" t="s">
        <v>39</v>
      </c>
      <c r="C38" s="72" t="s">
        <v>40</v>
      </c>
      <c r="D38" s="73" t="s">
        <v>55</v>
      </c>
      <c r="E38" s="74" t="s">
        <v>56</v>
      </c>
      <c r="F38" s="72" t="s">
        <v>57</v>
      </c>
      <c r="G38" s="75" t="s">
        <v>58</v>
      </c>
      <c r="H38" s="76" t="s">
        <v>59</v>
      </c>
      <c r="I38" s="77" t="s">
        <v>60</v>
      </c>
      <c r="J38" s="76" t="s">
        <v>61</v>
      </c>
      <c r="K38" s="78" t="s">
        <v>62</v>
      </c>
      <c r="L38" s="55"/>
      <c r="M38" s="53"/>
    </row>
    <row r="39" spans="1:13" ht="45" customHeight="1">
      <c r="A39" s="82" t="s">
        <v>64</v>
      </c>
      <c r="B39" s="83" t="s">
        <v>67</v>
      </c>
      <c r="C39" s="84">
        <v>21</v>
      </c>
      <c r="D39" s="84">
        <v>3</v>
      </c>
      <c r="E39" s="85" t="s">
        <v>81</v>
      </c>
      <c r="F39" s="85" t="s">
        <v>82</v>
      </c>
      <c r="G39" s="86" t="s">
        <v>70</v>
      </c>
      <c r="H39" s="108">
        <v>7945.02</v>
      </c>
      <c r="I39" s="88"/>
      <c r="J39" s="83"/>
      <c r="K39" s="99"/>
      <c r="L39" s="55"/>
      <c r="M39" s="53"/>
    </row>
    <row r="40" spans="1:13" ht="45" customHeight="1">
      <c r="A40" s="101" t="s">
        <v>64</v>
      </c>
      <c r="B40" s="99" t="s">
        <v>67</v>
      </c>
      <c r="C40" s="102">
        <v>21</v>
      </c>
      <c r="D40" s="102"/>
      <c r="E40" s="103" t="s">
        <v>83</v>
      </c>
      <c r="F40" s="109" t="s">
        <v>84</v>
      </c>
      <c r="G40" s="104" t="s">
        <v>70</v>
      </c>
      <c r="H40" s="110"/>
      <c r="I40" s="111"/>
      <c r="J40" s="99"/>
      <c r="K40" s="99"/>
      <c r="L40" s="55"/>
      <c r="M40" s="53"/>
    </row>
    <row r="41" spans="1:13" ht="45" customHeight="1">
      <c r="A41" s="82" t="s">
        <v>64</v>
      </c>
      <c r="B41" s="83" t="s">
        <v>67</v>
      </c>
      <c r="C41" s="84">
        <v>21</v>
      </c>
      <c r="D41" s="84">
        <v>45</v>
      </c>
      <c r="E41" s="85" t="s">
        <v>85</v>
      </c>
      <c r="F41" s="85" t="s">
        <v>86</v>
      </c>
      <c r="G41" s="86" t="s">
        <v>70</v>
      </c>
      <c r="H41" s="112"/>
      <c r="I41" s="88"/>
      <c r="J41" s="83"/>
      <c r="K41" s="99"/>
      <c r="L41" s="55"/>
      <c r="M41" s="53"/>
    </row>
    <row r="42" spans="1:13" ht="45" customHeight="1">
      <c r="A42" s="82" t="s">
        <v>87</v>
      </c>
      <c r="B42" s="83" t="s">
        <v>67</v>
      </c>
      <c r="C42" s="84">
        <v>21</v>
      </c>
      <c r="D42" s="84">
        <v>33</v>
      </c>
      <c r="E42" s="85" t="s">
        <v>88</v>
      </c>
      <c r="F42" s="85" t="s">
        <v>89</v>
      </c>
      <c r="G42" s="86" t="s">
        <v>70</v>
      </c>
      <c r="H42" s="87"/>
      <c r="I42" s="88"/>
      <c r="J42" s="83"/>
      <c r="K42" s="99"/>
      <c r="L42" s="55"/>
      <c r="M42" s="53"/>
    </row>
    <row r="43" spans="1:13" ht="78" customHeight="1">
      <c r="A43" s="82" t="s">
        <v>64</v>
      </c>
      <c r="B43" s="83" t="s">
        <v>67</v>
      </c>
      <c r="C43" s="84">
        <v>21</v>
      </c>
      <c r="D43" s="84">
        <v>45</v>
      </c>
      <c r="E43" s="85" t="s">
        <v>90</v>
      </c>
      <c r="F43" s="85" t="s">
        <v>91</v>
      </c>
      <c r="G43" s="86" t="s">
        <v>70</v>
      </c>
      <c r="H43" s="87"/>
      <c r="I43" s="88"/>
      <c r="J43" s="83"/>
      <c r="K43" s="89"/>
      <c r="L43" s="55"/>
      <c r="M43" s="53"/>
    </row>
    <row r="44" spans="1:13" ht="18" customHeight="1">
      <c r="A44" s="53"/>
      <c r="B44" s="58" t="s">
        <v>52</v>
      </c>
      <c r="C44" s="58"/>
      <c r="D44" s="58"/>
      <c r="E44" s="58"/>
      <c r="F44" s="54"/>
      <c r="G44" s="48"/>
      <c r="H44" s="79">
        <f>SUM(H39:H43)</f>
        <v>7945.02</v>
      </c>
      <c r="I44" s="53"/>
      <c r="J44" s="55"/>
      <c r="K44" s="56">
        <f>SUM(K43:K43)</f>
        <v>0</v>
      </c>
      <c r="L44" s="55"/>
      <c r="M44" s="53"/>
    </row>
    <row r="45" spans="1:13" s="45" customFormat="1" ht="15.75">
      <c r="A45" s="49"/>
      <c r="B45" s="92" t="s">
        <v>63</v>
      </c>
      <c r="C45" s="92"/>
      <c r="D45" s="92"/>
      <c r="E45" s="92"/>
      <c r="F45" s="92"/>
      <c r="G45" s="48"/>
      <c r="H45" s="48">
        <v>35390.59</v>
      </c>
      <c r="I45" s="49"/>
      <c r="J45" s="49"/>
      <c r="K45" s="49"/>
      <c r="L45" s="49"/>
      <c r="M45" s="49"/>
    </row>
    <row r="46" spans="1:13" s="45" customFormat="1" ht="15.75">
      <c r="A46" s="49"/>
      <c r="B46" s="57"/>
      <c r="C46" s="57"/>
      <c r="D46" s="57"/>
      <c r="E46" s="57"/>
      <c r="F46" s="57"/>
      <c r="G46" s="48"/>
      <c r="H46" s="48"/>
      <c r="I46" s="49"/>
      <c r="J46" s="49"/>
      <c r="K46" s="49"/>
      <c r="L46" s="49"/>
      <c r="M46" s="49"/>
    </row>
    <row r="47" spans="1:13" s="45" customFormat="1" ht="15.75">
      <c r="A47" s="49"/>
      <c r="B47" s="57"/>
      <c r="C47" s="57"/>
      <c r="D47" s="57"/>
      <c r="E47" s="57"/>
      <c r="F47" s="57"/>
      <c r="G47" s="48"/>
      <c r="H47" s="48"/>
      <c r="I47" s="49"/>
      <c r="J47" s="49"/>
      <c r="K47" s="49"/>
      <c r="L47" s="49"/>
      <c r="M47" s="49"/>
    </row>
    <row r="48" spans="1:13" s="45" customFormat="1" ht="15.75">
      <c r="A48" s="49"/>
      <c r="B48" s="57"/>
      <c r="C48" s="57"/>
      <c r="D48" s="57"/>
      <c r="E48" s="57"/>
      <c r="F48" s="57"/>
      <c r="G48" s="48"/>
      <c r="H48" s="48"/>
      <c r="I48" s="49"/>
      <c r="J48" s="49"/>
      <c r="K48" s="49"/>
      <c r="L48" s="49"/>
      <c r="M48" s="49"/>
    </row>
    <row r="49" spans="1:13" s="45" customFormat="1" ht="15.75">
      <c r="A49" s="92" t="s">
        <v>36</v>
      </c>
      <c r="B49" s="92"/>
      <c r="C49" s="92"/>
      <c r="D49" s="92"/>
      <c r="E49" s="92"/>
      <c r="F49" s="92"/>
      <c r="G49" s="92"/>
      <c r="H49" s="92"/>
      <c r="I49" s="92"/>
      <c r="J49" s="49"/>
      <c r="K49" s="49"/>
      <c r="L49" s="49"/>
      <c r="M49" s="49"/>
    </row>
    <row r="50" spans="1:13" s="45" customFormat="1" ht="15.75">
      <c r="A50" s="49"/>
      <c r="B50" s="49"/>
      <c r="C50" s="28"/>
      <c r="D50" s="49"/>
      <c r="E50" s="49"/>
      <c r="F50" s="49"/>
      <c r="G50" s="49"/>
      <c r="H50" s="49"/>
      <c r="I50" s="49"/>
      <c r="J50" s="49"/>
      <c r="K50" s="49"/>
      <c r="L50" s="49"/>
      <c r="M50" s="49"/>
    </row>
    <row r="51" spans="1:13" s="45" customFormat="1" ht="15.75">
      <c r="A51" s="49"/>
      <c r="B51" s="49"/>
      <c r="C51" s="28"/>
      <c r="D51" s="49"/>
      <c r="E51" s="49"/>
      <c r="F51" s="49"/>
      <c r="G51" s="49"/>
      <c r="H51" s="49"/>
      <c r="I51" s="49"/>
      <c r="J51" s="49"/>
      <c r="K51" s="49"/>
      <c r="L51" s="49"/>
      <c r="M51" s="49"/>
    </row>
    <row r="52" spans="1:13" s="45" customFormat="1" ht="15.75">
      <c r="A52" s="49"/>
      <c r="B52" s="49"/>
      <c r="C52" s="28"/>
      <c r="D52" s="49"/>
      <c r="E52" s="49"/>
      <c r="F52" s="49"/>
      <c r="G52" s="49"/>
      <c r="H52" s="49"/>
      <c r="I52" s="49"/>
      <c r="J52" s="49"/>
      <c r="K52" s="49"/>
      <c r="L52" s="49"/>
      <c r="M52" s="49"/>
    </row>
    <row r="53" spans="1:13" s="45" customFormat="1" ht="15.75">
      <c r="A53" s="49"/>
      <c r="B53" s="49"/>
      <c r="C53" s="28"/>
      <c r="D53" s="49"/>
      <c r="E53" s="49"/>
      <c r="F53" s="49"/>
      <c r="G53" s="49"/>
      <c r="H53" s="49"/>
      <c r="I53" s="49"/>
      <c r="J53" s="49"/>
      <c r="K53" s="49"/>
      <c r="L53" s="49"/>
      <c r="M53" s="49"/>
    </row>
    <row r="54" spans="1:13" s="45" customFormat="1" ht="15.75">
      <c r="A54" s="49"/>
      <c r="B54" s="49"/>
      <c r="C54" s="28"/>
      <c r="D54" s="49"/>
      <c r="E54" s="49"/>
      <c r="F54" s="49"/>
      <c r="G54" s="49"/>
      <c r="H54" s="49"/>
      <c r="I54" s="49"/>
      <c r="J54" s="49"/>
      <c r="K54" s="49"/>
      <c r="L54" s="49"/>
      <c r="M54" s="49"/>
    </row>
    <row r="55" spans="1:13" ht="15.75">
      <c r="A55" s="50"/>
      <c r="B55" s="50"/>
      <c r="C55" s="50"/>
      <c r="D55" s="50"/>
      <c r="E55" s="50"/>
      <c r="F55" s="50"/>
      <c r="G55" s="50"/>
      <c r="H55" s="50"/>
      <c r="I55" s="30"/>
      <c r="J55" s="30"/>
      <c r="K55" s="30"/>
      <c r="L55" s="30"/>
      <c r="M55" s="30"/>
    </row>
    <row r="56" spans="1:13" ht="17.25" customHeight="1">
      <c r="A56" s="30"/>
      <c r="B56" s="30"/>
      <c r="C56" s="51"/>
      <c r="D56" s="30"/>
      <c r="E56" s="30"/>
      <c r="F56" s="30"/>
      <c r="G56" s="30"/>
      <c r="H56" s="30"/>
      <c r="I56" s="30"/>
      <c r="J56" s="30"/>
      <c r="K56" s="30"/>
      <c r="L56" s="30"/>
      <c r="M56" s="30"/>
    </row>
    <row r="59" spans="2:7" ht="12.75">
      <c r="B59" s="52"/>
      <c r="C59" s="52"/>
      <c r="D59" s="52"/>
      <c r="E59" s="52"/>
      <c r="F59" s="52"/>
      <c r="G59" s="52"/>
    </row>
  </sheetData>
  <mergeCells count="13">
    <mergeCell ref="A49:I49"/>
    <mergeCell ref="A5:H5"/>
    <mergeCell ref="D11:E11"/>
    <mergeCell ref="D12:E12"/>
    <mergeCell ref="D13:E13"/>
    <mergeCell ref="A29:I29"/>
    <mergeCell ref="A37:M37"/>
    <mergeCell ref="B45:F45"/>
    <mergeCell ref="H39:H41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2015-04-16T07:04:10Z</dcterms:modified>
  <cp:category/>
  <cp:version/>
  <cp:contentType/>
  <cp:contentStatus/>
</cp:coreProperties>
</file>