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<sst xmlns="http://schemas.openxmlformats.org/spreadsheetml/2006/main" count="291" uniqueCount="186">
  <si>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</si>
  <si>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</si>
  <si>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</si>
  <si>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</si>
  <si>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</si>
  <si>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</si>
  <si>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</si>
  <si>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</si>
  <si>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</si>
  <si>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</si>
  <si>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</si>
  <si>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</si>
  <si>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</si>
  <si>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</si>
  <si>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</si>
  <si>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</si>
  <si>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</si>
  <si>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</si>
  <si>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</si>
  <si>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</si>
  <si>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</si>
  <si>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</si>
  <si>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</si>
  <si>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</si>
  <si>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</si>
  <si>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</si>
  <si>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</si>
  <si>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</si>
  <si>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</si>
  <si>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</si>
  <si>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</si>
  <si>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</si>
  <si>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</si>
  <si>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</si>
  <si>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</si>
  <si>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</si>
  <si>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</si>
  <si>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</si>
  <si>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</si>
  <si>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</si>
  <si>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</si>
  <si>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</si>
  <si>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</si>
  <si>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</si>
  <si>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</si>
  <si>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</si>
  <si>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</si>
  <si>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</si>
  <si>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</si>
  <si>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</si>
  <si>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</si>
  <si>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</si>
  <si>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</si>
  <si>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</si>
  <si>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</si>
  <si>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</si>
  <si>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</si>
  <si>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</si>
  <si>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</si>
  <si>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</si>
  <si>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</si>
  <si>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</si>
  <si>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</si>
  <si>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</si>
  <si>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</si>
  <si>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</si>
  <si>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</si>
  <si>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</si>
  <si>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</si>
  <si>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</si>
  <si>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</si>
  <si>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</si>
  <si>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</si>
  <si>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</si>
  <si>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</si>
  <si>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</si>
  <si>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</si>
  <si>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</si>
  <si>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</si>
  <si>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</si>
  <si>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</si>
  <si>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</si>
  <si>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</si>
  <si>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</si>
  <si>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</si>
  <si>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</si>
  <si>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</si>
  <si>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</si>
  <si>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</si>
  <si>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</si>
  <si>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</si>
  <si>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</si>
  <si>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</si>
  <si>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</si>
  <si>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</si>
  <si>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</si>
  <si>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</si>
  <si>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</si>
  <si>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</si>
  <si>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</si>
  <si>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</si>
  <si>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</si>
  <si>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</si>
  <si>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</si>
  <si>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</si>
  <si>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</si>
  <si>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</si>
  <si>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</si>
  <si>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</si>
  <si>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</si>
  <si>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</si>
  <si>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</si>
  <si>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</si>
  <si>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</si>
  <si>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</si>
  <si>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</si>
  <si>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</si>
  <si>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</si>
  <si>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</si>
  <si>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</si>
  <si>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</si>
  <si>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</si>
  <si>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</si>
  <si>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</si>
  <si>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</si>
  <si>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</si>
  <si>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</si>
  <si>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</si>
  <si>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</si>
  <si>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</si>
  <si>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</si>
  <si>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</si>
  <si>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</si>
  <si>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</si>
  <si>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</si>
  <si>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</si>
  <si>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</si>
  <si>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</si>
  <si>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</si>
  <si>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</si>
  <si>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</si>
  <si>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</si>
  <si>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</si>
  <si>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</si>
  <si>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</si>
  <si>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</si>
  <si>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</si>
  <si>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</si>
  <si>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</si>
  <si>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</si>
  <si>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</si>
  <si>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</si>
  <si>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</si>
  <si>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</si>
  <si>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</si>
  <si>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</si>
  <si>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</si>
  <si>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</si>
  <si>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</si>
  <si>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</si>
  <si>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</si>
  <si>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</si>
  <si>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</si>
  <si>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</si>
  <si>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</si>
  <si>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</si>
  <si>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</si>
  <si>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</si>
  <si>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</si>
  <si>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</si>
  <si>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</si>
  <si>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</si>
  <si>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</si>
  <si>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</si>
  <si>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</si>
  <si>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</si>
  <si>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</si>
  <si>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</si>
  <si>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</si>
  <si>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</si>
  <si>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</si>
  <si>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</si>
  <si>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</si>
  <si>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</si>
  <si>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КУПРИНА, д. 54                                                                                                                                                                         за 2016  год</t>
  </si>
  <si>
    <t>кв. 1 по 12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</si>
</sst>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30">
          <cell r="X330">
            <v>424.4900000000001</v>
          </cell>
          <cell r="Z330">
            <v>741.4399999999999</v>
          </cell>
        </row>
        <row r="331">
          <cell r="Z331">
            <v>-469.389999999999</v>
          </cell>
        </row>
        <row r="332">
          <cell r="Z332">
            <v>-159.92000000000002</v>
          </cell>
        </row>
        <row r="333">
          <cell r="U333">
            <v>-346.38999999999993</v>
          </cell>
          <cell r="X333">
            <v>11651.14</v>
          </cell>
          <cell r="Z333">
            <v>16020.52</v>
          </cell>
        </row>
        <row r="335">
          <cell r="S335">
            <v>214.77999999999992</v>
          </cell>
          <cell r="X335">
            <v>4539.28</v>
          </cell>
          <cell r="Z335">
            <v>3389.5200000000004</v>
          </cell>
        </row>
        <row r="336">
          <cell r="S336">
            <v>1347.82</v>
          </cell>
          <cell r="X336">
            <v>29785.34</v>
          </cell>
          <cell r="Z336">
            <v>21577.770000000008</v>
          </cell>
        </row>
        <row r="337">
          <cell r="Z337">
            <v>-930.779999999998</v>
          </cell>
        </row>
        <row r="338">
          <cell r="Z338">
            <v>72.8</v>
          </cell>
        </row>
        <row r="339">
          <cell r="Z339">
            <v>8759.65</v>
          </cell>
        </row>
        <row r="340">
          <cell r="U340">
            <v>4470.25</v>
          </cell>
          <cell r="X340">
            <v>6112.369999999999</v>
          </cell>
          <cell r="Z340">
            <v>2714.48</v>
          </cell>
        </row>
        <row r="341">
          <cell r="U341">
            <v>914.6799999999998</v>
          </cell>
          <cell r="X341">
            <v>1250.7</v>
          </cell>
          <cell r="Z341">
            <v>555.4300000000001</v>
          </cell>
        </row>
        <row r="342">
          <cell r="U342">
            <v>-8194.730000000001</v>
          </cell>
          <cell r="X342">
            <v>27009.410000000003</v>
          </cell>
          <cell r="Z342">
            <v>17133.159999999996</v>
          </cell>
        </row>
        <row r="344">
          <cell r="U344">
            <v>399.58</v>
          </cell>
          <cell r="X344">
            <v>603.14</v>
          </cell>
          <cell r="Z344">
            <v>404.8400000000001</v>
          </cell>
        </row>
        <row r="345">
          <cell r="U345">
            <v>81.75000000000001</v>
          </cell>
          <cell r="X345">
            <v>123.39999999999999</v>
          </cell>
          <cell r="Z345">
            <v>82.85000000000001</v>
          </cell>
        </row>
        <row r="346">
          <cell r="U346">
            <v>-975.84</v>
          </cell>
          <cell r="X346">
            <v>2505.08</v>
          </cell>
          <cell r="Z346">
            <v>1890.5500000000002</v>
          </cell>
        </row>
        <row r="347">
          <cell r="U347">
            <v>-14.509999999999996</v>
          </cell>
          <cell r="X347">
            <v>317866.3200000001</v>
          </cell>
          <cell r="Z347">
            <v>261729.67000000004</v>
          </cell>
        </row>
        <row r="348">
          <cell r="S348">
            <v>18.389999999999997</v>
          </cell>
          <cell r="Z348">
            <v>-0.6900000000000036</v>
          </cell>
        </row>
        <row r="349">
          <cell r="X349">
            <v>206.58</v>
          </cell>
          <cell r="Z349">
            <v>0</v>
          </cell>
        </row>
        <row r="350">
          <cell r="Z350">
            <v>33.970000000000006</v>
          </cell>
        </row>
        <row r="351">
          <cell r="Z351">
            <v>5.579999999999943</v>
          </cell>
        </row>
        <row r="352">
          <cell r="U352">
            <v>0</v>
          </cell>
          <cell r="X352">
            <v>732.16</v>
          </cell>
          <cell r="Z352">
            <v>313.9699999999999</v>
          </cell>
        </row>
        <row r="353">
          <cell r="Z353">
            <v>-120.02000000000001</v>
          </cell>
        </row>
        <row r="354">
          <cell r="Z354">
            <v>-27.53</v>
          </cell>
        </row>
        <row r="355">
          <cell r="U355">
            <v>-579.12</v>
          </cell>
          <cell r="X355">
            <v>16005.859999999997</v>
          </cell>
          <cell r="Z355">
            <v>13316.57</v>
          </cell>
        </row>
        <row r="356">
          <cell r="Z356">
            <v>12.28</v>
          </cell>
        </row>
        <row r="357">
          <cell r="S357">
            <v>4249.33</v>
          </cell>
          <cell r="X357">
            <v>13585.2</v>
          </cell>
          <cell r="Z357">
            <v>11967.770000000002</v>
          </cell>
        </row>
        <row r="358">
          <cell r="S358">
            <v>75.99999999999999</v>
          </cell>
          <cell r="Z358">
            <v>-2.600000000000014</v>
          </cell>
        </row>
        <row r="359">
          <cell r="S359">
            <v>3517.64</v>
          </cell>
          <cell r="X359">
            <v>21164.09</v>
          </cell>
          <cell r="Z359">
            <v>16665.91</v>
          </cell>
        </row>
        <row r="360">
          <cell r="S360">
            <v>1173.57</v>
          </cell>
          <cell r="Z360">
            <v>-36.790000000000234</v>
          </cell>
        </row>
        <row r="361">
          <cell r="S361">
            <v>4705.84</v>
          </cell>
          <cell r="X361">
            <v>24108.72</v>
          </cell>
          <cell r="Z361">
            <v>20230.86</v>
          </cell>
        </row>
        <row r="362">
          <cell r="S362">
            <v>169.82</v>
          </cell>
          <cell r="Z362">
            <v>-2.9899999999999998</v>
          </cell>
        </row>
        <row r="363">
          <cell r="S363">
            <v>117.26</v>
          </cell>
          <cell r="Z363">
            <v>-4.38</v>
          </cell>
        </row>
        <row r="364">
          <cell r="S364">
            <v>30.089999999999996</v>
          </cell>
          <cell r="Z364">
            <v>-1.1099999999999999</v>
          </cell>
        </row>
        <row r="365">
          <cell r="U365">
            <v>-253.70999999999995</v>
          </cell>
          <cell r="X365">
            <v>6707.840000000001</v>
          </cell>
          <cell r="Z365">
            <v>5388.78</v>
          </cell>
        </row>
        <row r="366">
          <cell r="Z366">
            <v>1.55</v>
          </cell>
        </row>
        <row r="367">
          <cell r="Z367">
            <v>1.04</v>
          </cell>
        </row>
        <row r="368">
          <cell r="S368">
            <v>4762.530000000001</v>
          </cell>
          <cell r="X368">
            <v>24555.719999999998</v>
          </cell>
          <cell r="Z368">
            <v>19844.939999999995</v>
          </cell>
        </row>
        <row r="369">
          <cell r="X369">
            <v>180.96</v>
          </cell>
          <cell r="Z369">
            <v>0</v>
          </cell>
        </row>
        <row r="370">
          <cell r="Z370">
            <v>1.51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2">
      <selection activeCell="K75" sqref="K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184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28039.09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'[1]Report'!$S$335+'[1]Report'!$S$336+'[1]Report'!$S$348+'[1]Report'!$S$357+'[1]Report'!$S$358+'[1]Report'!$S$359+'[1]Report'!$S$360+'[1]Report'!$S$361+'[1]Report'!$S$363+'[1]Report'!$S$362+'[1]Report'!$S$364+'[1]Report'!$S$368</f>
        <v>20383.07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117738.34999999999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'[1]Report'!$X$361</f>
        <v>24108.72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'[1]Report'!$X$357</f>
        <v>13585.2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'[1]Report'!$Z$357+'[1]Report'!$Z$358</f>
        <v>11965.170000000002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'[1]Report'!$S$357+'[1]Report'!$S$358+'[1]Report'!$X$357-'[1]Report'!$Z$357-'[1]Report'!$Z$358</f>
        <v>5945.359999999997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28039.09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40004.26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'[1]Report'!$X$368</f>
        <v>24555.719999999998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'[1]Report'!$X$359</f>
        <v>21164.09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'[1]Report'!$X$335</f>
        <v>4539.28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'[1]Report'!$X$336</f>
        <v>29785.34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93628.20999999999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'[1]Report'!$Z$335+'[1]Report'!$Z$336+'[1]Report'!$Z$348+'[1]Report'!$Z$357+'[1]Report'!$Z$358+'[1]Report'!$Z$359+'[1]Report'!$Z$360+'[1]Report'!$Z$361+'[1]Report'!$Z$362+'[1]Report'!$Z$363+'[1]Report'!$Z$364+'[1]Report'!$Z$368</f>
        <v>93628.20999999999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121667.29999999999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40004.26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44493.20999999999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3.78</v>
      </c>
      <c r="F42" s="80" t="s">
        <v>136</v>
      </c>
      <c r="G42" s="60">
        <v>3810334293</v>
      </c>
      <c r="H42" s="61">
        <f>G13</f>
        <v>24108.72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24555.719999999998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21164.09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4539.28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29785.34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104153.15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64669.36000000012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211.54701912710146</v>
      </c>
      <c r="E63" s="76">
        <f>E64/117.48</f>
        <v>320.08937691521965</v>
      </c>
      <c r="F63" s="76">
        <f>F64/12</f>
        <v>1006.3024999999999</v>
      </c>
      <c r="G63" s="77">
        <f>G64/18.26</f>
        <v>1243.904709748083</v>
      </c>
      <c r="H63" s="78">
        <f>H64/0.88</f>
        <v>5990.272727272727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'[1]Report'!$X$347</f>
        <v>317866.3200000001</v>
      </c>
      <c r="E64" s="65">
        <f>'[1]Report'!$X$340+'[1]Report'!$X$341+'[1]Report'!$X$342+'[1]Report'!$X$344+'[1]Report'!$X$345+'[1]Report'!$X$346</f>
        <v>37604.100000000006</v>
      </c>
      <c r="F64" s="65">
        <f>'[1]Report'!$X$330+'[1]Report'!$X$333</f>
        <v>12075.63</v>
      </c>
      <c r="G64" s="72">
        <f>'[1]Report'!$X$355+'[1]Report'!$X$365</f>
        <v>22713.699999999997</v>
      </c>
      <c r="H64" s="68">
        <f>'[1]Report'!$X$335+'[1]Report'!$X$352</f>
        <v>5271.44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'[1]Report'!$Z$339+'[1]Report'!$Z$347+'[1]Report'!$Z$353+'[1]Report'!$Z$354</f>
        <v>270341.77</v>
      </c>
      <c r="E65" s="65">
        <f>'[1]Report'!$Z$337+'[1]Report'!$Z$338+'[1]Report'!$Z$340+'[1]Report'!$Z$341+'[1]Report'!$Z$342+'[1]Report'!$Z$344+'[1]Report'!$Z$345+'[1]Report'!$Z$346+'[1]Report'!$Z$350+'[1]Report'!$Z$351</f>
        <v>21962.879999999997</v>
      </c>
      <c r="F65" s="65">
        <f>'[1]Report'!$Z$330+'[1]Report'!$Z$333+'[1]Report'!$Z$370</f>
        <v>16763.469999999998</v>
      </c>
      <c r="G65" s="69">
        <f>'[1]Report'!$Z$331+'[1]Report'!$Z$332+'[1]Report'!$Z$355+'[1]Report'!$Z$356+'[1]Report'!$Z$365+'[1]Report'!$Z$366+'[1]Report'!$Z$367</f>
        <v>18090.91</v>
      </c>
      <c r="H65" s="69">
        <f>'[1]Report'!$Z$335+'[1]Report'!$Z$348+'[1]Report'!$Z$352</f>
        <v>3702.8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47524.550000000105</v>
      </c>
      <c r="E66" s="76">
        <f>E64-E65</f>
        <v>15641.220000000008</v>
      </c>
      <c r="F66" s="76">
        <f>F64-F65</f>
        <v>-4687.839999999998</v>
      </c>
      <c r="G66" s="78">
        <f>G64-G65</f>
        <v>4622.789999999997</v>
      </c>
      <c r="H66" s="78">
        <f>H64-H65</f>
        <v>1568.6399999999994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D64+'[1]Report'!$U$347</f>
        <v>317851.8100000001</v>
      </c>
      <c r="E67" s="70">
        <f>E64+'[1]Report'!$U$340+'[1]Report'!$U$341+'[1]Report'!$U$342+'[1]Report'!$U$344+'[1]Report'!$U$345+'[1]Report'!$U$346</f>
        <v>34299.79000000001</v>
      </c>
      <c r="F67" s="70">
        <f>F64+'[1]Report'!$U$333</f>
        <v>11729.24</v>
      </c>
      <c r="G67" s="71">
        <f>G64+'[1]Report'!$U$355+'[1]Report'!$U$365</f>
        <v>21880.87</v>
      </c>
      <c r="H67" s="71">
        <f>H64+'[1]Report'!$U$352</f>
        <v>5271.44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-14.510000000009313</v>
      </c>
      <c r="E68" s="44">
        <f>E67-E64</f>
        <v>-3304.3099999999977</v>
      </c>
      <c r="F68" s="44">
        <f>F67-F64</f>
        <v>-346.3899999999994</v>
      </c>
      <c r="G68" s="44">
        <f>G67-G64</f>
        <v>-832.8299999999981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185</v>
      </c>
      <c r="F73" s="106"/>
      <c r="G73" s="110"/>
      <c r="H73" s="26">
        <v>16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12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4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-4498.0400000000045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>
        <v>3</v>
      </c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>
        <v>1</v>
      </c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'[1]Report'!$X$369</f>
        <v>180.96</v>
      </c>
      <c r="D95" s="96">
        <f>'[1]Report'!$Z$369</f>
        <v>0</v>
      </c>
    </row>
    <row r="96" spans="2:4" ht="12.75">
      <c r="B96" s="95" t="s">
        <v>183</v>
      </c>
      <c r="C96" s="96">
        <f>'[1]Report'!$X$349</f>
        <v>206.58</v>
      </c>
      <c r="D96" s="96">
        <f>'[1]Report'!$Z$349</f>
        <v>0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2017-03-14T07:47:11Z</dcterms:modified>
  <cp:category/>
  <cp:version/>
  <cp:contentType/>
  <cp:contentStatus/>
</cp:coreProperties>
</file>