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'Лист3'!$A$1:$M$32</definedName>
  </definedNames>
  <calcPr fullCalcOnLoad="1"/>
</workbook>
</file>

<file path=xl/sharedStrings.xml><?xml version="1.0" encoding="utf-8"?>
<sst xmlns="http://schemas.openxmlformats.org/spreadsheetml/2006/main" count="93" uniqueCount="60">
  <si>
    <t>О Т Ч Е Т по М К Д</t>
  </si>
  <si>
    <t>за период с 01.01.2013 г. по 31.12.2013 г.</t>
  </si>
  <si>
    <t>Площадь общая:</t>
  </si>
  <si>
    <t>м2</t>
  </si>
  <si>
    <t>Площадь жилая:</t>
  </si>
  <si>
    <t>Доходы</t>
  </si>
  <si>
    <t>Наименование статей</t>
  </si>
  <si>
    <t>ед. изм.</t>
  </si>
  <si>
    <t>Начислено,  руб.</t>
  </si>
  <si>
    <t>Оплачено, руб.</t>
  </si>
  <si>
    <t>Задолженность,  руб.</t>
  </si>
  <si>
    <t>погашение задолженности до 01.01.13</t>
  </si>
  <si>
    <t>Содержание жилья-уборка придомовой территории</t>
  </si>
  <si>
    <t>Ремонт жилья</t>
  </si>
  <si>
    <t>Расходы по статье "Содержание жилья"</t>
  </si>
  <si>
    <t>Вид работ</t>
  </si>
  <si>
    <t xml:space="preserve"> Начислено    за год</t>
  </si>
  <si>
    <t>Запланировано работ</t>
  </si>
  <si>
    <t>Выполнено (факт оплаты)</t>
  </si>
  <si>
    <t>Причина отклонения от плана</t>
  </si>
  <si>
    <t>руб.</t>
  </si>
  <si>
    <t>сбор дебиторской задолженности</t>
  </si>
  <si>
    <t>Вывоз и утилизация мусора</t>
  </si>
  <si>
    <t>задолженность населения</t>
  </si>
  <si>
    <t xml:space="preserve">Содержание и обслуж. внутридом. сетей </t>
  </si>
  <si>
    <t>Содерж. и А/О эл. сетей МОП</t>
  </si>
  <si>
    <t>Сод. жил. пом. (усл и раб по упр домом)</t>
  </si>
  <si>
    <t>остаток ден.ср-в с учетом задолженности населения</t>
  </si>
  <si>
    <t>Расходы по статье "Ремонт жилья"</t>
  </si>
  <si>
    <t>Запланировано</t>
  </si>
  <si>
    <t>Выполнено</t>
  </si>
  <si>
    <t>отклонение (экономия)</t>
  </si>
  <si>
    <t>сальдо на 01.01.2014</t>
  </si>
  <si>
    <t>Отчет о проделанной работе по текущему ремонту за 2013</t>
  </si>
  <si>
    <t>№/п</t>
  </si>
  <si>
    <t>участок</t>
  </si>
  <si>
    <t>Адрес</t>
  </si>
  <si>
    <t>дом</t>
  </si>
  <si>
    <t>кв</t>
  </si>
  <si>
    <t>Вид работы</t>
  </si>
  <si>
    <t>Объем работ</t>
  </si>
  <si>
    <t>Сметная стоимость</t>
  </si>
  <si>
    <t>Оплата труда</t>
  </si>
  <si>
    <t>Дата</t>
  </si>
  <si>
    <t>Сроки выполнения, отметка об исполнении</t>
  </si>
  <si>
    <t>Дата выполнения</t>
  </si>
  <si>
    <t>№ Акта</t>
  </si>
  <si>
    <t>МЕНДЕЛЕЕВА</t>
  </si>
  <si>
    <t>ЖЭУ-3</t>
  </si>
  <si>
    <t>Менделеева</t>
  </si>
  <si>
    <t>% сбора</t>
  </si>
  <si>
    <t>ремонт кровли</t>
  </si>
  <si>
    <t>195 м2</t>
  </si>
  <si>
    <t>ремонт слуховых окон</t>
  </si>
  <si>
    <t>отмостка</t>
  </si>
  <si>
    <t>90 м2</t>
  </si>
  <si>
    <t>цоколь</t>
  </si>
  <si>
    <t>ремонт входных дверей</t>
  </si>
  <si>
    <t>ремонт подъездов</t>
  </si>
  <si>
    <t>план 2014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</si>
</sst>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mm/yy"/>
  </numFmts>
  <fonts count="11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b/>
      <sz val="7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vertical="center"/>
    </xf>
    <xf numFmtId="2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/>
    </xf>
    <xf numFmtId="2" fontId="3" fillId="0" borderId="0" xfId="0" applyNumberFormat="1" applyFont="1" applyAlignment="1">
      <alignment wrapText="1"/>
    </xf>
    <xf numFmtId="2" fontId="3" fillId="0" borderId="0" xfId="0" applyNumberFormat="1" applyFont="1" applyAlignment="1">
      <alignment vertical="center"/>
    </xf>
    <xf numFmtId="2" fontId="2" fillId="0" borderId="0" xfId="0" applyNumberFormat="1" applyFont="1" applyAlignment="1">
      <alignment/>
    </xf>
    <xf numFmtId="2" fontId="1" fillId="0" borderId="0" xfId="0" applyNumberFormat="1" applyFont="1" applyBorder="1" applyAlignment="1">
      <alignment wrapText="1"/>
    </xf>
    <xf numFmtId="2" fontId="3" fillId="0" borderId="1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wrapText="1"/>
    </xf>
    <xf numFmtId="2" fontId="3" fillId="0" borderId="1" xfId="0" applyNumberFormat="1" applyFont="1" applyFill="1" applyBorder="1" applyAlignment="1">
      <alignment wrapText="1"/>
    </xf>
    <xf numFmtId="2" fontId="4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wrapText="1"/>
    </xf>
    <xf numFmtId="2" fontId="1" fillId="0" borderId="1" xfId="0" applyNumberFormat="1" applyFont="1" applyFill="1" applyBorder="1" applyAlignment="1">
      <alignment wrapText="1"/>
    </xf>
    <xf numFmtId="2" fontId="1" fillId="0" borderId="1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2" xfId="0" applyNumberFormat="1" applyFont="1" applyBorder="1" applyAlignment="1">
      <alignment wrapText="1"/>
    </xf>
    <xf numFmtId="1" fontId="1" fillId="0" borderId="1" xfId="0" applyNumberFormat="1" applyFont="1" applyBorder="1" applyAlignment="1">
      <alignment horizontal="center" wrapText="1"/>
    </xf>
    <xf numFmtId="2" fontId="6" fillId="0" borderId="1" xfId="0" applyNumberFormat="1" applyFont="1" applyBorder="1" applyAlignment="1">
      <alignment vertical="center" wrapText="1"/>
    </xf>
    <xf numFmtId="2" fontId="7" fillId="0" borderId="1" xfId="0" applyNumberFormat="1" applyFont="1" applyBorder="1" applyAlignment="1">
      <alignment wrapText="1"/>
    </xf>
    <xf numFmtId="2" fontId="1" fillId="0" borderId="0" xfId="0" applyNumberFormat="1" applyFont="1" applyBorder="1" applyAlignment="1">
      <alignment vertical="center" wrapText="1"/>
    </xf>
    <xf numFmtId="2" fontId="3" fillId="0" borderId="1" xfId="0" applyNumberFormat="1" applyFont="1" applyBorder="1" applyAlignment="1">
      <alignment vertical="center"/>
    </xf>
    <xf numFmtId="2" fontId="1" fillId="0" borderId="1" xfId="0" applyNumberFormat="1" applyFont="1" applyBorder="1" applyAlignment="1">
      <alignment/>
    </xf>
    <xf numFmtId="2" fontId="8" fillId="0" borderId="1" xfId="0" applyNumberFormat="1" applyFont="1" applyBorder="1" applyAlignment="1">
      <alignment wrapText="1"/>
    </xf>
    <xf numFmtId="0" fontId="1" fillId="0" borderId="3" xfId="0" applyFont="1" applyBorder="1" applyAlignment="1">
      <alignment/>
    </xf>
    <xf numFmtId="2" fontId="1" fillId="0" borderId="0" xfId="0" applyNumberFormat="1" applyFont="1" applyAlignment="1">
      <alignment wrapText="1"/>
    </xf>
    <xf numFmtId="0" fontId="2" fillId="0" borderId="0" xfId="0" applyNumberFormat="1" applyFont="1" applyBorder="1" applyAlignment="1">
      <alignment vertical="center"/>
    </xf>
    <xf numFmtId="0" fontId="2" fillId="0" borderId="4" xfId="0" applyNumberFormat="1" applyFont="1" applyBorder="1" applyAlignment="1">
      <alignment vertical="center"/>
    </xf>
    <xf numFmtId="0" fontId="3" fillId="0" borderId="4" xfId="0" applyNumberFormat="1" applyFont="1" applyBorder="1" applyAlignment="1">
      <alignment vertical="center"/>
    </xf>
    <xf numFmtId="0" fontId="1" fillId="0" borderId="5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 wrapText="1"/>
    </xf>
    <xf numFmtId="2" fontId="3" fillId="0" borderId="0" xfId="0" applyNumberFormat="1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14" fontId="1" fillId="0" borderId="3" xfId="0" applyNumberFormat="1" applyFont="1" applyBorder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9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49" fontId="1" fillId="0" borderId="6" xfId="0" applyNumberFormat="1" applyFont="1" applyBorder="1" applyAlignment="1">
      <alignment horizontal="center" wrapText="1"/>
    </xf>
    <xf numFmtId="0" fontId="7" fillId="0" borderId="3" xfId="0" applyFont="1" applyBorder="1" applyAlignment="1">
      <alignment wrapText="1"/>
    </xf>
    <xf numFmtId="0" fontId="7" fillId="0" borderId="9" xfId="0" applyFont="1" applyBorder="1" applyAlignment="1">
      <alignment horizontal="center" wrapText="1"/>
    </xf>
    <xf numFmtId="0" fontId="7" fillId="0" borderId="9" xfId="0" applyFont="1" applyBorder="1" applyAlignment="1">
      <alignment wrapText="1"/>
    </xf>
    <xf numFmtId="180" fontId="7" fillId="0" borderId="3" xfId="0" applyNumberFormat="1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2" fontId="7" fillId="0" borderId="1" xfId="0" applyNumberFormat="1" applyFont="1" applyBorder="1" applyAlignment="1">
      <alignment vertical="center" wrapText="1"/>
    </xf>
    <xf numFmtId="2" fontId="4" fillId="0" borderId="0" xfId="0" applyNumberFormat="1" applyFont="1" applyBorder="1" applyAlignment="1">
      <alignment vertical="center"/>
    </xf>
    <xf numFmtId="2" fontId="4" fillId="0" borderId="11" xfId="0" applyNumberFormat="1" applyFont="1" applyBorder="1" applyAlignment="1">
      <alignment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vertical="center" wrapText="1"/>
    </xf>
    <xf numFmtId="0" fontId="1" fillId="0" borderId="3" xfId="0" applyFont="1" applyBorder="1" applyAlignment="1">
      <alignment horizontal="right" wrapText="1"/>
    </xf>
    <xf numFmtId="0" fontId="10" fillId="0" borderId="6" xfId="0" applyFont="1" applyBorder="1" applyAlignment="1">
      <alignment horizontal="center" wrapText="1"/>
    </xf>
    <xf numFmtId="2" fontId="2" fillId="0" borderId="1" xfId="0" applyNumberFormat="1" applyFont="1" applyBorder="1" applyAlignment="1">
      <alignment vertical="center"/>
    </xf>
    <xf numFmtId="0" fontId="2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2" fontId="3" fillId="0" borderId="1" xfId="0" applyNumberFormat="1" applyFont="1" applyBorder="1" applyAlignment="1">
      <alignment/>
    </xf>
    <xf numFmtId="2" fontId="4" fillId="0" borderId="1" xfId="0" applyNumberFormat="1" applyFont="1" applyBorder="1" applyAlignment="1">
      <alignment horizontal="center" wrapText="1"/>
    </xf>
    <xf numFmtId="2" fontId="10" fillId="0" borderId="1" xfId="0" applyNumberFormat="1" applyFont="1" applyBorder="1" applyAlignment="1">
      <alignment wrapText="1"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" fontId="3" fillId="0" borderId="0" xfId="0" applyNumberFormat="1" applyFont="1" applyAlignment="1">
      <alignment/>
    </xf>
    <xf numFmtId="0" fontId="3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SheetLayoutView="100" workbookViewId="0" topLeftCell="A1">
      <selection activeCell="P15" sqref="P15"/>
    </sheetView>
  </sheetViews>
  <sheetFormatPr defaultColWidth="9.140625" defaultRowHeight="12.75"/>
  <cols>
    <col min="1" max="1" width="4.28125" style="1" customWidth="1"/>
    <col min="2" max="2" width="18.8515625" style="1" customWidth="1"/>
    <col min="3" max="3" width="10.28125" style="1" customWidth="1"/>
    <col min="4" max="4" width="12.00390625" style="1" customWidth="1"/>
    <col min="5" max="5" width="9.421875" style="1" customWidth="1"/>
    <col min="6" max="6" width="13.8515625" style="1" customWidth="1"/>
    <col min="7" max="7" width="12.28125" style="1" customWidth="1"/>
    <col min="8" max="8" width="9.28125" style="1" customWidth="1"/>
    <col min="9" max="9" width="7.00390625" style="1" customWidth="1"/>
    <col min="10" max="10" width="9.140625" style="1" customWidth="1"/>
    <col min="11" max="11" width="11.28125" style="1" customWidth="1"/>
    <col min="12" max="12" width="8.140625" style="1" customWidth="1"/>
    <col min="13" max="13" width="6.421875" style="1" customWidth="1"/>
    <col min="14" max="15" width="9.140625" style="1" customWidth="1"/>
    <col min="16" max="16" width="11.57421875" style="1" bestFit="1" customWidth="1"/>
    <col min="17" max="16384" width="9.140625" style="1" customWidth="1"/>
  </cols>
  <sheetData>
    <row r="1" spans="2:9" ht="18.75">
      <c r="B1" s="2"/>
      <c r="D1" s="69" t="s">
        <v>0</v>
      </c>
      <c r="E1" s="70"/>
      <c r="F1" s="70"/>
      <c r="G1" s="3"/>
      <c r="H1" s="4"/>
      <c r="I1" s="4"/>
    </row>
    <row r="2" spans="2:9" ht="12.75">
      <c r="B2" s="2"/>
      <c r="D2" s="71" t="s">
        <v>1</v>
      </c>
      <c r="E2" s="72"/>
      <c r="F2" s="72"/>
      <c r="G2" s="5"/>
      <c r="H2" s="4"/>
      <c r="I2" s="4"/>
    </row>
    <row r="3" spans="1:4" ht="15.75">
      <c r="A3" s="4"/>
      <c r="B3" s="63" t="s">
        <v>47</v>
      </c>
      <c r="C3" s="64">
        <v>19</v>
      </c>
      <c r="D3" s="16"/>
    </row>
    <row r="4" spans="2:4" ht="15.75">
      <c r="B4" s="26" t="s">
        <v>2</v>
      </c>
      <c r="C4" s="65">
        <v>855.9</v>
      </c>
      <c r="D4" s="66" t="s">
        <v>3</v>
      </c>
    </row>
    <row r="5" spans="2:4" ht="15.75" customHeight="1">
      <c r="B5" s="26" t="s">
        <v>4</v>
      </c>
      <c r="C5" s="65">
        <v>793.9</v>
      </c>
      <c r="D5" s="66" t="s">
        <v>3</v>
      </c>
    </row>
    <row r="6" ht="12.75">
      <c r="B6" s="2"/>
    </row>
    <row r="7" spans="1:3" ht="15.75">
      <c r="A7" s="7" t="s">
        <v>5</v>
      </c>
      <c r="B7" s="6"/>
      <c r="C7" s="4"/>
    </row>
    <row r="8" spans="1:8" ht="51.75" customHeight="1">
      <c r="A8" s="8"/>
      <c r="B8" s="9" t="s">
        <v>6</v>
      </c>
      <c r="C8" s="10" t="s">
        <v>7</v>
      </c>
      <c r="D8" s="10" t="s">
        <v>8</v>
      </c>
      <c r="E8" s="10"/>
      <c r="F8" s="11" t="s">
        <v>9</v>
      </c>
      <c r="G8" s="68" t="s">
        <v>10</v>
      </c>
      <c r="H8" s="12" t="s">
        <v>11</v>
      </c>
    </row>
    <row r="9" spans="1:8" ht="35.25" customHeight="1">
      <c r="A9" s="8"/>
      <c r="B9" s="56" t="s">
        <v>12</v>
      </c>
      <c r="C9" s="14" t="s">
        <v>20</v>
      </c>
      <c r="D9" s="14">
        <v>12329.88</v>
      </c>
      <c r="E9" s="14"/>
      <c r="F9" s="15">
        <f>10930.44+2716.34</f>
        <v>13646.78</v>
      </c>
      <c r="G9" s="16">
        <f>D9-F9-H9</f>
        <v>0</v>
      </c>
      <c r="H9" s="16">
        <f>D9-F9</f>
        <v>-1316.9000000000015</v>
      </c>
    </row>
    <row r="10" spans="1:8" ht="18" customHeight="1">
      <c r="A10" s="8"/>
      <c r="B10" s="56" t="s">
        <v>13</v>
      </c>
      <c r="C10" s="14" t="s">
        <v>20</v>
      </c>
      <c r="D10" s="14">
        <v>19599.24</v>
      </c>
      <c r="E10" s="14"/>
      <c r="F10" s="15">
        <f>11680.12+4318.13</f>
        <v>15998.25</v>
      </c>
      <c r="G10" s="16">
        <f>D10-F10</f>
        <v>3600.9900000000016</v>
      </c>
      <c r="H10" s="16"/>
    </row>
    <row r="11" spans="1:6" ht="15.75">
      <c r="A11" s="17" t="s">
        <v>14</v>
      </c>
      <c r="B11" s="57"/>
      <c r="C11" s="19"/>
      <c r="D11" s="20"/>
      <c r="E11" s="20"/>
      <c r="F11" s="20"/>
    </row>
    <row r="12" spans="1:7" ht="33" customHeight="1">
      <c r="A12" s="21"/>
      <c r="B12" s="58" t="s">
        <v>15</v>
      </c>
      <c r="C12" s="10" t="s">
        <v>7</v>
      </c>
      <c r="D12" s="67" t="s">
        <v>16</v>
      </c>
      <c r="E12" s="67" t="s">
        <v>17</v>
      </c>
      <c r="F12" s="67" t="s">
        <v>18</v>
      </c>
      <c r="G12" s="67" t="s">
        <v>19</v>
      </c>
    </row>
    <row r="13" spans="1:7" ht="12" customHeight="1">
      <c r="A13" s="21"/>
      <c r="B13" s="59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</row>
    <row r="14" spans="1:14" ht="54.75" customHeight="1">
      <c r="A14" s="21"/>
      <c r="B14" s="60" t="s">
        <v>12</v>
      </c>
      <c r="C14" s="14" t="s">
        <v>20</v>
      </c>
      <c r="D14" s="14">
        <f>D9</f>
        <v>12329.88</v>
      </c>
      <c r="E14" s="14">
        <f>D14</f>
        <v>12329.88</v>
      </c>
      <c r="F14" s="14">
        <f>F9</f>
        <v>13646.78</v>
      </c>
      <c r="G14" s="23" t="s">
        <v>21</v>
      </c>
      <c r="N14" s="1" t="s">
        <v>50</v>
      </c>
    </row>
    <row r="15" spans="1:14" ht="22.5">
      <c r="A15" s="21"/>
      <c r="B15" s="60" t="s">
        <v>22</v>
      </c>
      <c r="C15" s="14" t="s">
        <v>20</v>
      </c>
      <c r="D15" s="14">
        <v>21347.52</v>
      </c>
      <c r="E15" s="14">
        <f>D15</f>
        <v>21347.52</v>
      </c>
      <c r="F15" s="14">
        <f>11264.37+4703.2</f>
        <v>15967.57</v>
      </c>
      <c r="G15" s="24" t="s">
        <v>23</v>
      </c>
      <c r="N15" s="1">
        <f>F15*100/D15</f>
        <v>74.79824354304388</v>
      </c>
    </row>
    <row r="16" spans="1:14" ht="22.5">
      <c r="A16" s="21"/>
      <c r="B16" s="60" t="s">
        <v>24</v>
      </c>
      <c r="C16" s="14" t="s">
        <v>20</v>
      </c>
      <c r="D16" s="14">
        <v>38630.28</v>
      </c>
      <c r="E16" s="14">
        <f>D16</f>
        <v>38630.28</v>
      </c>
      <c r="F16" s="14">
        <f>21422.77+8512.78</f>
        <v>29935.550000000003</v>
      </c>
      <c r="G16" s="24" t="s">
        <v>23</v>
      </c>
      <c r="N16" s="1">
        <f>F16*100/D16</f>
        <v>77.49244892866426</v>
      </c>
    </row>
    <row r="17" spans="1:14" ht="22.5">
      <c r="A17" s="21"/>
      <c r="B17" s="60" t="s">
        <v>25</v>
      </c>
      <c r="C17" s="14" t="s">
        <v>20</v>
      </c>
      <c r="D17" s="14">
        <v>6349.08</v>
      </c>
      <c r="E17" s="14">
        <f>D17</f>
        <v>6349.08</v>
      </c>
      <c r="F17" s="14">
        <f>3010.01+1398.88</f>
        <v>4408.89</v>
      </c>
      <c r="G17" s="24" t="s">
        <v>23</v>
      </c>
      <c r="N17" s="1">
        <f>F17*100/D17</f>
        <v>69.44139938384775</v>
      </c>
    </row>
    <row r="18" spans="1:14" ht="22.5">
      <c r="A18" s="21"/>
      <c r="B18" s="60" t="s">
        <v>26</v>
      </c>
      <c r="C18" s="14" t="s">
        <v>20</v>
      </c>
      <c r="D18" s="14">
        <v>12391.36</v>
      </c>
      <c r="E18" s="14">
        <f>D18</f>
        <v>12391.36</v>
      </c>
      <c r="F18" s="14">
        <f>4974.4+3169.36</f>
        <v>8143.76</v>
      </c>
      <c r="G18" s="24" t="s">
        <v>23</v>
      </c>
      <c r="N18" s="1">
        <f>F18*100/D18</f>
        <v>65.72127676058156</v>
      </c>
    </row>
    <row r="19" spans="1:9" ht="45" customHeight="1">
      <c r="A19" s="8"/>
      <c r="B19" s="56" t="s">
        <v>27</v>
      </c>
      <c r="C19" s="14" t="s">
        <v>20</v>
      </c>
      <c r="D19" s="14"/>
      <c r="E19" s="14"/>
      <c r="F19" s="10">
        <f>G22-G10</f>
        <v>15998.25</v>
      </c>
      <c r="G19" s="24" t="s">
        <v>23</v>
      </c>
      <c r="I19" s="25"/>
    </row>
    <row r="20" spans="1:7" ht="15.75">
      <c r="A20" s="17" t="s">
        <v>28</v>
      </c>
      <c r="B20" s="18"/>
      <c r="C20" s="19"/>
      <c r="D20" s="20"/>
      <c r="E20" s="20"/>
      <c r="F20" s="20"/>
      <c r="G20" s="20"/>
    </row>
    <row r="21" spans="2:7" ht="25.5">
      <c r="B21" s="26"/>
      <c r="C21" s="27" t="s">
        <v>7</v>
      </c>
      <c r="D21" s="28" t="s">
        <v>29</v>
      </c>
      <c r="E21" s="14"/>
      <c r="F21" s="14" t="s">
        <v>30</v>
      </c>
      <c r="G21" s="14" t="s">
        <v>31</v>
      </c>
    </row>
    <row r="22" spans="1:11" ht="12.75">
      <c r="A22" s="8"/>
      <c r="B22" s="13" t="s">
        <v>13</v>
      </c>
      <c r="C22" s="14" t="s">
        <v>20</v>
      </c>
      <c r="D22" s="10">
        <f>D10</f>
        <v>19599.24</v>
      </c>
      <c r="E22" s="10"/>
      <c r="F22" s="29">
        <v>0</v>
      </c>
      <c r="G22" s="10">
        <f>D22-F22</f>
        <v>19599.24</v>
      </c>
      <c r="H22" s="30"/>
      <c r="I22" s="30"/>
      <c r="J22" s="30"/>
      <c r="K22" s="30"/>
    </row>
    <row r="23" spans="1:7" ht="12.75">
      <c r="A23" s="8"/>
      <c r="B23" s="13" t="s">
        <v>32</v>
      </c>
      <c r="C23" s="14" t="s">
        <v>20</v>
      </c>
      <c r="D23" s="14"/>
      <c r="E23" s="14"/>
      <c r="F23" s="14"/>
      <c r="G23" s="16">
        <f>F19</f>
        <v>15998.25</v>
      </c>
    </row>
    <row r="24" spans="1:14" ht="15.75">
      <c r="A24" s="31" t="s">
        <v>33</v>
      </c>
      <c r="B24" s="32"/>
      <c r="C24" s="32"/>
      <c r="D24" s="32"/>
      <c r="E24" s="32"/>
      <c r="F24" s="33"/>
      <c r="G24" s="33"/>
      <c r="H24" s="34"/>
      <c r="I24" s="34"/>
      <c r="J24" s="34"/>
      <c r="K24" s="34"/>
      <c r="L24" s="34"/>
      <c r="M24" s="34"/>
      <c r="N24" s="35"/>
    </row>
    <row r="25" spans="1:14" ht="54.75" customHeight="1">
      <c r="A25" s="36" t="s">
        <v>34</v>
      </c>
      <c r="B25" s="36" t="s">
        <v>35</v>
      </c>
      <c r="C25" s="36" t="s">
        <v>36</v>
      </c>
      <c r="D25" s="36" t="s">
        <v>37</v>
      </c>
      <c r="E25" s="36" t="s">
        <v>38</v>
      </c>
      <c r="F25" s="36" t="s">
        <v>39</v>
      </c>
      <c r="G25" s="37" t="s">
        <v>40</v>
      </c>
      <c r="H25" s="62" t="s">
        <v>41</v>
      </c>
      <c r="I25" s="38" t="s">
        <v>42</v>
      </c>
      <c r="J25" s="38" t="s">
        <v>43</v>
      </c>
      <c r="K25" s="38" t="s">
        <v>44</v>
      </c>
      <c r="L25" s="39" t="s">
        <v>45</v>
      </c>
      <c r="M25" s="40" t="s">
        <v>46</v>
      </c>
      <c r="N25" s="41"/>
    </row>
    <row r="26" spans="1:13" s="47" customFormat="1" ht="21" customHeight="1">
      <c r="A26" s="44"/>
      <c r="B26" s="44" t="s">
        <v>48</v>
      </c>
      <c r="C26" s="42" t="s">
        <v>49</v>
      </c>
      <c r="D26" s="42">
        <v>19</v>
      </c>
      <c r="E26" s="42"/>
      <c r="F26" s="51" t="s">
        <v>51</v>
      </c>
      <c r="G26" s="61" t="s">
        <v>52</v>
      </c>
      <c r="H26" s="61"/>
      <c r="I26" s="42"/>
      <c r="J26" s="43" t="s">
        <v>59</v>
      </c>
      <c r="K26" s="54"/>
      <c r="L26" s="52"/>
      <c r="M26" s="49"/>
    </row>
    <row r="27" spans="1:13" s="47" customFormat="1" ht="24" customHeight="1">
      <c r="A27" s="50"/>
      <c r="B27" s="44" t="s">
        <v>48</v>
      </c>
      <c r="C27" s="42" t="s">
        <v>49</v>
      </c>
      <c r="D27" s="42">
        <v>19</v>
      </c>
      <c r="E27" s="42"/>
      <c r="F27" s="51" t="s">
        <v>53</v>
      </c>
      <c r="G27" s="61">
        <v>5</v>
      </c>
      <c r="H27" s="61"/>
      <c r="I27" s="42"/>
      <c r="J27" s="43" t="s">
        <v>59</v>
      </c>
      <c r="K27" s="55"/>
      <c r="L27" s="53"/>
      <c r="M27" s="46"/>
    </row>
    <row r="28" spans="1:13" s="47" customFormat="1" ht="15.75" customHeight="1">
      <c r="A28" s="50"/>
      <c r="B28" s="44" t="s">
        <v>48</v>
      </c>
      <c r="C28" s="42" t="s">
        <v>49</v>
      </c>
      <c r="D28" s="42">
        <v>19</v>
      </c>
      <c r="E28" s="42"/>
      <c r="F28" s="51" t="s">
        <v>54</v>
      </c>
      <c r="G28" s="61" t="s">
        <v>55</v>
      </c>
      <c r="H28" s="61"/>
      <c r="I28" s="42"/>
      <c r="J28" s="43" t="s">
        <v>59</v>
      </c>
      <c r="K28" s="55"/>
      <c r="L28" s="53"/>
      <c r="M28" s="46"/>
    </row>
    <row r="29" spans="1:13" s="47" customFormat="1" ht="21.75" customHeight="1">
      <c r="A29" s="50"/>
      <c r="B29" s="44" t="s">
        <v>48</v>
      </c>
      <c r="C29" s="42" t="s">
        <v>49</v>
      </c>
      <c r="D29" s="42">
        <v>19</v>
      </c>
      <c r="E29" s="42"/>
      <c r="F29" s="51" t="s">
        <v>57</v>
      </c>
      <c r="G29" s="42"/>
      <c r="H29" s="61"/>
      <c r="I29" s="42"/>
      <c r="J29" s="43" t="s">
        <v>59</v>
      </c>
      <c r="K29" s="55"/>
      <c r="L29" s="53"/>
      <c r="M29" s="46"/>
    </row>
    <row r="30" spans="1:13" s="47" customFormat="1" ht="15" customHeight="1">
      <c r="A30" s="50"/>
      <c r="B30" s="44" t="s">
        <v>48</v>
      </c>
      <c r="C30" s="42" t="s">
        <v>49</v>
      </c>
      <c r="D30" s="42">
        <v>19</v>
      </c>
      <c r="E30" s="42"/>
      <c r="F30" s="51" t="s">
        <v>58</v>
      </c>
      <c r="G30" s="42"/>
      <c r="H30" s="61"/>
      <c r="I30" s="42"/>
      <c r="J30" s="43" t="s">
        <v>59</v>
      </c>
      <c r="K30" s="55"/>
      <c r="L30" s="53"/>
      <c r="M30" s="46"/>
    </row>
    <row r="31" spans="1:13" ht="16.5" customHeight="1">
      <c r="A31" s="42"/>
      <c r="B31" s="48" t="s">
        <v>48</v>
      </c>
      <c r="C31" s="42" t="s">
        <v>49</v>
      </c>
      <c r="D31" s="42">
        <v>19</v>
      </c>
      <c r="E31" s="42"/>
      <c r="F31" s="51" t="s">
        <v>56</v>
      </c>
      <c r="G31" s="42">
        <v>44</v>
      </c>
      <c r="H31" s="42"/>
      <c r="I31" s="42"/>
      <c r="J31" s="42" t="s">
        <v>59</v>
      </c>
      <c r="K31" s="55"/>
      <c r="L31" s="45"/>
      <c r="M31" s="46"/>
    </row>
  </sheetData>
  <mergeCells count="2">
    <mergeCell ref="D1:F1"/>
    <mergeCell ref="D2:F2"/>
  </mergeCells>
  <printOptions/>
  <pageMargins left="0.75" right="0.75" top="1" bottom="1" header="0.5" footer="0.5"/>
  <pageSetup horizontalDpi="600" verticalDpi="600" orientation="landscape" paperSize="9" scale="64" r:id="rId1"/>
  <rowBreaks count="1" manualBreakCount="1">
    <brk id="32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2014-03-04T07:25:01Z</cp:lastPrinted>
  <dcterms:created xsi:type="dcterms:W3CDTF">1996-10-08T23:32:33Z</dcterms:created>
  <dcterms:modified xsi:type="dcterms:W3CDTF">2014-04-15T23:04:35Z</dcterms:modified>
  <cp:category/>
  <cp:version/>
  <cp:contentType/>
  <cp:contentStatus/>
</cp:coreProperties>
</file>