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<sst xmlns="http://schemas.openxmlformats.org/spreadsheetml/2006/main" count="279" uniqueCount="175">
  <si>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</si>
  <si>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</si>
  <si>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</si>
  <si>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</si>
  <si>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</si>
  <si>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</si>
  <si>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</si>
  <si>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</si>
  <si>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</si>
  <si>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</si>
  <si>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</si>
  <si>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</si>
  <si>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</si>
  <si>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</si>
  <si>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</si>
  <si>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</si>
  <si>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</si>
  <si>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</si>
  <si>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</si>
  <si>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</si>
  <si>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</si>
  <si>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</si>
  <si>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</si>
  <si>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</si>
  <si>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</si>
  <si>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</si>
  <si>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</si>
  <si>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</si>
  <si>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</si>
  <si>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</si>
  <si>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</si>
  <si>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</si>
  <si>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</si>
  <si>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</si>
  <si>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</si>
  <si>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</si>
  <si>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</si>
  <si>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</si>
  <si>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</si>
  <si>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</si>
  <si>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</si>
  <si>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</si>
  <si>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</si>
  <si>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</si>
  <si>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</si>
  <si>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</si>
  <si>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</si>
  <si>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</si>
  <si>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</si>
  <si>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</si>
  <si>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</si>
  <si>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</si>
  <si>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</si>
  <si>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</si>
  <si>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</si>
  <si>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</si>
  <si>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</si>
  <si>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</si>
  <si>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</si>
  <si>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</si>
  <si>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</si>
  <si>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</si>
  <si>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</si>
  <si>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</si>
  <si>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</si>
  <si>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</si>
  <si>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</si>
  <si>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</si>
  <si>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</si>
  <si>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</si>
  <si>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</si>
  <si>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</si>
  <si>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</si>
  <si>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</si>
  <si>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</si>
  <si>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</si>
  <si>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</si>
  <si>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</si>
  <si>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</si>
  <si>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</si>
  <si>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</si>
  <si>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</si>
  <si>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</si>
  <si>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</si>
  <si>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</si>
  <si>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</si>
  <si>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</si>
  <si>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</si>
  <si>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</si>
  <si>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</si>
  <si>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</si>
  <si>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</si>
  <si>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</si>
  <si>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</si>
  <si>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</si>
  <si>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</si>
  <si>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</si>
  <si>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</si>
  <si>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</si>
  <si>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</si>
  <si>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</si>
  <si>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</si>
  <si>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</si>
  <si>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</si>
  <si>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</si>
  <si>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</si>
  <si>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</si>
  <si>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</si>
  <si>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</si>
  <si>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</si>
  <si>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</si>
  <si>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</si>
  <si>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</si>
  <si>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</si>
  <si>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</si>
  <si>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</si>
  <si>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</si>
  <si>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</si>
  <si>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</si>
  <si>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</si>
  <si>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</si>
  <si>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</si>
  <si>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</si>
  <si>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</si>
  <si>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</si>
  <si>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</si>
  <si>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</si>
  <si>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</si>
  <si>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</si>
  <si>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</si>
  <si>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</si>
  <si>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</si>
  <si>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</si>
  <si>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</si>
  <si>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</si>
  <si>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</si>
  <si>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</si>
  <si>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</si>
  <si>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</si>
  <si>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</si>
  <si>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</si>
  <si>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</si>
  <si>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</si>
  <si>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</si>
  <si>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</si>
  <si>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</si>
  <si>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</si>
  <si>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</si>
  <si>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</si>
  <si>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</si>
  <si>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</si>
  <si>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</si>
  <si>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</si>
  <si>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</si>
  <si>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</si>
  <si>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</si>
  <si>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</si>
  <si>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</si>
  <si>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</si>
  <si>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</si>
  <si>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</si>
  <si>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</si>
  <si>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</si>
  <si>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</si>
  <si>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</si>
  <si>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</si>
  <si>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</si>
  <si>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</si>
  <si>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</si>
  <si>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</si>
  <si>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</si>
  <si>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</si>
  <si>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</si>
  <si>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83                                                                                                                                                                                за 2015  год</t>
  </si>
  <si>
    <t>кв. 14,23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</si>
</sst>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68">
      <selection activeCell="L71" sqref="L7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173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1"/>
      <c r="E3" s="90"/>
      <c r="F3" s="10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06" t="s">
        <v>13</v>
      </c>
      <c r="B7" s="107"/>
      <c r="C7" s="107"/>
      <c r="D7" s="108"/>
      <c r="E7" s="108"/>
      <c r="F7" s="108"/>
      <c r="G7" s="107"/>
      <c r="H7" s="109"/>
    </row>
    <row r="8" spans="1:8" ht="33" customHeight="1" thickBot="1">
      <c r="A8" s="40" t="s">
        <v>0</v>
      </c>
      <c r="B8" s="39" t="s">
        <v>1</v>
      </c>
      <c r="C8" s="41" t="s">
        <v>2</v>
      </c>
      <c r="D8" s="103" t="s">
        <v>3</v>
      </c>
      <c r="E8" s="104"/>
      <c r="F8" s="10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89" t="s">
        <v>15</v>
      </c>
      <c r="E9" s="90"/>
      <c r="F9" s="9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89" t="s">
        <v>18</v>
      </c>
      <c r="E10" s="90"/>
      <c r="F10" s="91"/>
      <c r="G10" s="64">
        <v>33901.4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89" t="s">
        <v>20</v>
      </c>
      <c r="E11" s="90"/>
      <c r="F11" s="91"/>
      <c r="G11" s="65">
        <f>5932.87+8737.03+4089.98+4681.07+1392.1+4297.92</f>
        <v>29130.97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92" t="s">
        <v>23</v>
      </c>
      <c r="E12" s="93"/>
      <c r="F12" s="94"/>
      <c r="G12" s="63">
        <f>G13+G14+G20+G21+G22+G23</f>
        <v>197871.78999999998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4325.42+19631.83</f>
        <v>23957.25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5325.5+26627.5</f>
        <v>31953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551.97+4228.23+2286.62+960.71+21837.07</f>
        <v>29864.6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4297.92+G14-G15</f>
        <v>6386.32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v>109752.87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33901.4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-45986.869999999995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8" t="s">
        <v>32</v>
      </c>
      <c r="E20" s="99"/>
      <c r="F20" s="100"/>
      <c r="G20" s="66">
        <f>5050.38+26802.04</f>
        <v>31852.420000000002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89" t="s">
        <v>151</v>
      </c>
      <c r="E21" s="90"/>
      <c r="F21" s="91"/>
      <c r="G21" s="65">
        <f>5800.44+29002.2</f>
        <v>34802.64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89" t="s">
        <v>152</v>
      </c>
      <c r="E22" s="90"/>
      <c r="F22" s="91"/>
      <c r="G22" s="65">
        <f>1725.14+8625.7</f>
        <v>10350.84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0" t="s">
        <v>153</v>
      </c>
      <c r="E23" s="111"/>
      <c r="F23" s="112"/>
      <c r="G23" s="65">
        <f>10825.94+54129.7</f>
        <v>64955.64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89" t="s">
        <v>35</v>
      </c>
      <c r="E24" s="90"/>
      <c r="F24" s="91"/>
      <c r="G24" s="68">
        <f>G25+G26+G27+G28+G29+G30</f>
        <v>182207.62000000002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92" t="s">
        <v>38</v>
      </c>
      <c r="E25" s="93"/>
      <c r="F25" s="94"/>
      <c r="G25" s="85">
        <f>3432.45+8595.11+4009.99+4604.96+1369.57+4228.23+7025.86+21837.07+21438.4+16940.24+44044.35+20855.42</f>
        <v>158381.65000000002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f>448.32+1122.04+523.45+601.17+178.79+551.97+740.87+2286.62+2464.34+1958.25+4648.9+2172</f>
        <v>17696.72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f>311.17+960.71+1024.41+971.95+1952.83+908.18</f>
        <v>6129.25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216109.02000000002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-45986.869999999995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44795.139999999956</v>
      </c>
      <c r="H34" s="49"/>
    </row>
    <row r="35" spans="1:8" ht="38.25" customHeight="1" thickBot="1">
      <c r="A35" s="113" t="s">
        <v>58</v>
      </c>
      <c r="B35" s="114"/>
      <c r="C35" s="114"/>
      <c r="D35" s="114"/>
      <c r="E35" s="114"/>
      <c r="F35" s="107"/>
      <c r="G35" s="114"/>
      <c r="H35" s="109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109752.87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1.31</v>
      </c>
      <c r="F38" s="83" t="s">
        <v>136</v>
      </c>
      <c r="G38" s="60">
        <v>3810334293</v>
      </c>
      <c r="H38" s="61">
        <f>G13</f>
        <v>23957.25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31852.420000000002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34802.64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10350.84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64955.64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6"/>
      <c r="G43" s="88"/>
      <c r="H43" s="61">
        <f>SUM(H37:H42)</f>
        <v>275671.66</v>
      </c>
    </row>
    <row r="44" spans="1:8" ht="19.5" customHeight="1" thickBot="1">
      <c r="A44" s="113" t="s">
        <v>64</v>
      </c>
      <c r="B44" s="114"/>
      <c r="C44" s="114"/>
      <c r="D44" s="114"/>
      <c r="E44" s="114"/>
      <c r="F44" s="114"/>
      <c r="G44" s="114"/>
      <c r="H44" s="115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17" t="s">
        <v>141</v>
      </c>
      <c r="E45" s="118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17" t="s">
        <v>69</v>
      </c>
      <c r="E46" s="118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17" t="s">
        <v>71</v>
      </c>
      <c r="E47" s="118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17" t="s">
        <v>73</v>
      </c>
      <c r="E48" s="118"/>
      <c r="F48" s="56">
        <v>0</v>
      </c>
      <c r="G48" s="51"/>
      <c r="H48" s="49"/>
    </row>
    <row r="49" spans="1:8" ht="18.75" customHeight="1" thickBot="1">
      <c r="A49" s="144" t="s">
        <v>74</v>
      </c>
      <c r="B49" s="145"/>
      <c r="C49" s="145"/>
      <c r="D49" s="145"/>
      <c r="E49" s="145"/>
      <c r="F49" s="145"/>
      <c r="G49" s="145"/>
      <c r="H49" s="146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17" t="s">
        <v>15</v>
      </c>
      <c r="E50" s="118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17" t="s">
        <v>18</v>
      </c>
      <c r="E51" s="118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17" t="s">
        <v>20</v>
      </c>
      <c r="E52" s="118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17" t="s">
        <v>53</v>
      </c>
      <c r="E53" s="118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17" t="s">
        <v>55</v>
      </c>
      <c r="E54" s="118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100797.27000000005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445.47346563910077</v>
      </c>
      <c r="E59" s="79">
        <f>E60/117.48</f>
        <v>1116.9954885938032</v>
      </c>
      <c r="F59" s="79">
        <f>F60/12</f>
        <v>2260.2758333333336</v>
      </c>
      <c r="G59" s="80">
        <f>G60/18.26</f>
        <v>3337.7037239868564</v>
      </c>
      <c r="H59" s="81">
        <f>H60/0.88</f>
        <v>1437.9999999999998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110607.92+558751.6</f>
        <v>669359.52</v>
      </c>
      <c r="E60" s="66">
        <f>29159.06+98561.31+3504.26</f>
        <v>131224.63</v>
      </c>
      <c r="F60" s="66">
        <f>3291.81+23831.5</f>
        <v>27123.31</v>
      </c>
      <c r="G60" s="75">
        <f>7212.55+2494.57+38074.26+13165.09</f>
        <v>60946.47</v>
      </c>
      <c r="H60" s="71">
        <f>202.84+1062.6</f>
        <v>1265.4399999999998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11463.84+88007.02+44056.63+19108.14+433640.97</f>
        <v>596276.6</v>
      </c>
      <c r="E61" s="66">
        <f>2627.34+20823.96+5690.77+5013.44+76999.54+336.11+147.24+2880.34</f>
        <v>114518.73999999999</v>
      </c>
      <c r="F61" s="66">
        <f>457.34+2085.92+1250.47+1090.15+18714.25</f>
        <v>23598.13</v>
      </c>
      <c r="G61" s="72">
        <f>825.82+5385.96+240.17+1841.58+2545.68+2066.36+29114.59+906.45+700.3+9808.43</f>
        <v>53435.340000000004</v>
      </c>
      <c r="H61" s="72">
        <f>0.24+27.95+128.16+71.19+1065.75</f>
        <v>1293.29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73082.92000000004</v>
      </c>
      <c r="E62" s="79">
        <f>E60-E61</f>
        <v>16705.890000000014</v>
      </c>
      <c r="F62" s="79">
        <f>F60-F61</f>
        <v>3525.1800000000003</v>
      </c>
      <c r="G62" s="81">
        <f>G60-G61</f>
        <v>7511.129999999997</v>
      </c>
      <c r="H62" s="81">
        <f>H60-H61</f>
        <v>-27.850000000000136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110607.92+558846.43</f>
        <v>669454.3500000001</v>
      </c>
      <c r="E63" s="73">
        <f>28194.53+104025.7+3571.99</f>
        <v>135792.21999999997</v>
      </c>
      <c r="F63" s="73">
        <f>4160.6+24052.42</f>
        <v>28213.019999999997</v>
      </c>
      <c r="G63" s="74">
        <f>8011.94+2716.02+39230.16+13623.5</f>
        <v>63581.62</v>
      </c>
      <c r="H63" s="74">
        <f>1062.6</f>
        <v>1062.6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94.8300000000745</v>
      </c>
      <c r="E64" s="44">
        <f>E63-E60</f>
        <v>4567.589999999967</v>
      </c>
      <c r="F64" s="44">
        <f>F63-F60</f>
        <v>1089.7099999999955</v>
      </c>
      <c r="G64" s="44">
        <f>G63-G60</f>
        <v>2635.1500000000015</v>
      </c>
      <c r="H64" s="44">
        <f>H63-H60</f>
        <v>-202.83999999999992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5" t="s">
        <v>145</v>
      </c>
      <c r="E66" s="96"/>
      <c r="F66" s="96"/>
      <c r="G66" s="96"/>
      <c r="H66" s="9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3" t="s">
        <v>101</v>
      </c>
      <c r="B68" s="114"/>
      <c r="C68" s="114"/>
      <c r="D68" s="114"/>
      <c r="E68" s="114"/>
      <c r="F68" s="114"/>
      <c r="G68" s="114"/>
      <c r="H68" s="115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 t="s">
        <v>174</v>
      </c>
      <c r="F69" s="87"/>
      <c r="G69" s="88"/>
      <c r="H69" s="26">
        <v>2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2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5"/>
      <c r="F72" s="96"/>
      <c r="G72" s="97"/>
      <c r="H72" s="26">
        <f>D64+E64+F64+G64+H64</f>
        <v>8184.440000000039</v>
      </c>
    </row>
    <row r="73" spans="1:8" ht="25.5" customHeight="1" thickBot="1">
      <c r="A73" s="113" t="s">
        <v>107</v>
      </c>
      <c r="B73" s="114"/>
      <c r="C73" s="114"/>
      <c r="D73" s="114"/>
      <c r="E73" s="114"/>
      <c r="F73" s="114"/>
      <c r="G73" s="114"/>
      <c r="H73" s="115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>
        <v>10</v>
      </c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5">
        <v>2</v>
      </c>
      <c r="F75" s="126"/>
      <c r="G75" s="127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2" t="s">
        <v>167</v>
      </c>
      <c r="F76" s="123"/>
      <c r="G76" s="123"/>
      <c r="H76" s="124"/>
    </row>
    <row r="77" ht="12.75">
      <c r="A77" s="1"/>
    </row>
    <row r="78" ht="12.75">
      <c r="A78" s="1"/>
    </row>
    <row r="79" spans="1:8" ht="38.25" customHeight="1">
      <c r="A79" s="121" t="s">
        <v>172</v>
      </c>
      <c r="B79" s="121"/>
      <c r="C79" s="121"/>
      <c r="D79" s="121"/>
      <c r="E79" s="121"/>
      <c r="F79" s="121"/>
      <c r="G79" s="121"/>
      <c r="H79" s="12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8" t="s">
        <v>115</v>
      </c>
      <c r="D82" s="129"/>
      <c r="E82" s="130"/>
    </row>
    <row r="83" spans="1:5" ht="18.75" customHeight="1" thickBot="1">
      <c r="A83" s="29">
        <v>2</v>
      </c>
      <c r="B83" s="4" t="s">
        <v>116</v>
      </c>
      <c r="C83" s="128" t="s">
        <v>117</v>
      </c>
      <c r="D83" s="129"/>
      <c r="E83" s="130"/>
    </row>
    <row r="84" spans="1:5" ht="16.5" customHeight="1" thickBot="1">
      <c r="A84" s="29">
        <v>3</v>
      </c>
      <c r="B84" s="4" t="s">
        <v>118</v>
      </c>
      <c r="C84" s="128" t="s">
        <v>119</v>
      </c>
      <c r="D84" s="129"/>
      <c r="E84" s="130"/>
    </row>
    <row r="85" spans="1:5" ht="13.5" thickBot="1">
      <c r="A85" s="29">
        <v>4</v>
      </c>
      <c r="B85" s="4" t="s">
        <v>16</v>
      </c>
      <c r="C85" s="128" t="s">
        <v>120</v>
      </c>
      <c r="D85" s="129"/>
      <c r="E85" s="130"/>
    </row>
    <row r="86" spans="1:5" ht="24" customHeight="1" thickBot="1">
      <c r="A86" s="29">
        <v>5</v>
      </c>
      <c r="B86" s="4" t="s">
        <v>86</v>
      </c>
      <c r="C86" s="128" t="s">
        <v>121</v>
      </c>
      <c r="D86" s="129"/>
      <c r="E86" s="130"/>
    </row>
    <row r="87" spans="1:5" ht="21" customHeight="1" thickBot="1">
      <c r="A87" s="30">
        <v>6</v>
      </c>
      <c r="B87" s="31" t="s">
        <v>122</v>
      </c>
      <c r="C87" s="128" t="s">
        <v>123</v>
      </c>
      <c r="D87" s="129"/>
      <c r="E87" s="130"/>
    </row>
  </sheetData>
  <sheetProtection/>
  <mergeCells count="65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E72:G72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2016-03-30T02:15:45Z</dcterms:modified>
  <cp:category/>
  <cp:version/>
  <cp:contentType/>
  <cp:contentStatus/>
</cp:coreProperties>
</file>