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'2.8.'!$A$1:$H$103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<sst xmlns="http://schemas.openxmlformats.org/spreadsheetml/2006/main" count="292" uniqueCount="187">
  <si>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</si>
  <si>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</si>
  <si>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</si>
  <si>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</si>
  <si>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</si>
  <si>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</si>
  <si>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</si>
  <si>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</si>
  <si>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</si>
  <si>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</si>
  <si>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</si>
  <si>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</si>
  <si>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</si>
  <si>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</si>
  <si>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</si>
  <si>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</si>
  <si>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</si>
  <si>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</si>
  <si>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</si>
  <si>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</si>
  <si>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</si>
  <si>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</si>
  <si>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</si>
  <si>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</si>
  <si>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</si>
  <si>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</si>
  <si>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</si>
  <si>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</si>
  <si>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</si>
  <si>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</si>
  <si>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</si>
  <si>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</si>
  <si>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</si>
  <si>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</si>
  <si>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</si>
  <si>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</si>
  <si>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</si>
  <si>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</si>
  <si>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</si>
  <si>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</si>
  <si>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</si>
  <si>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</si>
  <si>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</si>
  <si>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</si>
  <si>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</si>
  <si>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</si>
  <si>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</si>
  <si>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</si>
  <si>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</si>
  <si>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</si>
  <si>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</si>
  <si>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</si>
  <si>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</si>
  <si>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</si>
  <si>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</si>
  <si>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</si>
  <si>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</si>
  <si>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</si>
  <si>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</si>
  <si>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</si>
  <si>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</si>
  <si>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</si>
  <si>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</si>
  <si>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</si>
  <si>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</si>
  <si>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</si>
  <si>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</si>
  <si>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</si>
  <si>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</si>
  <si>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</si>
  <si>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</si>
  <si>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</si>
  <si>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</si>
  <si>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</si>
  <si>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</si>
  <si>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</si>
  <si>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</si>
  <si>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</si>
  <si>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</si>
  <si>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</si>
  <si>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</si>
  <si>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</si>
  <si>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</si>
  <si>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</si>
  <si>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</si>
  <si>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</si>
  <si>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</si>
  <si>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</si>
  <si>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</si>
  <si>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</si>
  <si>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</si>
  <si>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</si>
  <si>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</si>
  <si>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</si>
  <si>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</si>
  <si>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</si>
  <si>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</si>
  <si>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</si>
  <si>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</si>
  <si>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</si>
  <si>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</si>
  <si>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</si>
  <si>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</si>
  <si>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</si>
  <si>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</si>
  <si>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</si>
  <si>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</si>
  <si>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</si>
  <si>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</si>
  <si>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</si>
  <si>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</si>
  <si>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</si>
  <si>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</si>
  <si>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</si>
  <si>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</si>
  <si>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</si>
  <si>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</si>
  <si>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</si>
  <si>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</si>
  <si>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</si>
  <si>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</si>
  <si>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</si>
  <si>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</si>
  <si>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</si>
  <si>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</si>
  <si>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</si>
  <si>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</si>
  <si>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</si>
  <si>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</si>
  <si>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</si>
  <si>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</si>
  <si>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</si>
  <si>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</si>
  <si>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</si>
  <si>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</si>
  <si>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</si>
  <si>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</si>
  <si>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</si>
  <si>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</si>
  <si>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</si>
  <si>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</si>
  <si>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</si>
  <si>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</si>
  <si>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</si>
  <si>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</si>
  <si>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</si>
  <si>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</si>
  <si>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</si>
  <si>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</si>
  <si>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</si>
  <si>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</si>
  <si>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</si>
  <si>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</si>
  <si>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</si>
  <si>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</si>
  <si>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</si>
  <si>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</si>
  <si>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</si>
  <si>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</si>
  <si>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</si>
  <si>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</si>
  <si>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</si>
  <si>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</si>
  <si>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</si>
  <si>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</si>
  <si>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</si>
  <si>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</si>
  <si>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</si>
  <si>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</si>
  <si>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</si>
  <si>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</si>
  <si>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</si>
  <si>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</si>
  <si>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</si>
  <si>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</si>
  <si>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</si>
  <si>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</si>
  <si>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</si>
  <si>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кв. 16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</si>
  <si>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4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</si>
  <si>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</si>
  <si>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</si>
  <si>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</si>
  <si>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</si>
  <si>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</si>
  <si>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</si>
  <si>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с 1 по 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</si>
</sst>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43">
          <cell r="U143">
            <v>0.44999999999999984</v>
          </cell>
          <cell r="X143">
            <v>334.34999999999997</v>
          </cell>
          <cell r="Z143">
            <v>521.88</v>
          </cell>
        </row>
        <row r="144">
          <cell r="U144">
            <v>0</v>
          </cell>
          <cell r="X144">
            <v>0</v>
          </cell>
          <cell r="Z144">
            <v>-365.21999999999997</v>
          </cell>
        </row>
        <row r="145">
          <cell r="U145">
            <v>0</v>
          </cell>
          <cell r="X145">
            <v>0</v>
          </cell>
          <cell r="Z145">
            <v>-108.24</v>
          </cell>
        </row>
        <row r="146">
          <cell r="U146">
            <v>858.2200000000001</v>
          </cell>
          <cell r="X146">
            <v>21027.229999999996</v>
          </cell>
          <cell r="Z146">
            <v>22885.12</v>
          </cell>
        </row>
        <row r="148">
          <cell r="S148">
            <v>756.9</v>
          </cell>
          <cell r="W148">
            <v>8135.919999999999</v>
          </cell>
          <cell r="Z148">
            <v>8636.71</v>
          </cell>
        </row>
        <row r="149">
          <cell r="S149">
            <v>4749.7699999999995</v>
          </cell>
          <cell r="W149">
            <v>53388.33999999999</v>
          </cell>
          <cell r="Z149">
            <v>55660</v>
          </cell>
        </row>
        <row r="150">
          <cell r="U150">
            <v>0</v>
          </cell>
          <cell r="W150">
            <v>0</v>
          </cell>
          <cell r="Z150">
            <v>-129.67000000000004</v>
          </cell>
        </row>
        <row r="151">
          <cell r="U151">
            <v>0</v>
          </cell>
          <cell r="W151">
            <v>0</v>
          </cell>
          <cell r="Z151">
            <v>-10.61</v>
          </cell>
        </row>
        <row r="152">
          <cell r="U152">
            <v>-132.72</v>
          </cell>
          <cell r="W152">
            <v>0</v>
          </cell>
          <cell r="Z152">
            <v>6401.510000000001</v>
          </cell>
        </row>
        <row r="153">
          <cell r="U153">
            <v>10502.739999999998</v>
          </cell>
          <cell r="W153">
            <v>13612.350000000002</v>
          </cell>
          <cell r="Z153">
            <v>13834.7</v>
          </cell>
        </row>
        <row r="154">
          <cell r="U154">
            <v>2149.05</v>
          </cell>
          <cell r="W154">
            <v>2785.37</v>
          </cell>
          <cell r="Z154">
            <v>2830.85</v>
          </cell>
        </row>
        <row r="155">
          <cell r="U155">
            <v>-19779.85</v>
          </cell>
          <cell r="W155">
            <v>71238.32999999999</v>
          </cell>
          <cell r="Z155">
            <v>65950.48999999999</v>
          </cell>
        </row>
        <row r="157">
          <cell r="U157">
            <v>316.96999999999997</v>
          </cell>
          <cell r="W157">
            <v>474.84000000000003</v>
          </cell>
          <cell r="Z157">
            <v>479.66999999999996</v>
          </cell>
        </row>
        <row r="158">
          <cell r="U158">
            <v>64.86</v>
          </cell>
          <cell r="W158">
            <v>97.14999999999999</v>
          </cell>
          <cell r="Z158">
            <v>98.14</v>
          </cell>
        </row>
        <row r="159">
          <cell r="U159">
            <v>-768.3899999999999</v>
          </cell>
          <cell r="W159">
            <v>1972.93</v>
          </cell>
          <cell r="Z159">
            <v>1526.8599999999994</v>
          </cell>
        </row>
        <row r="160">
          <cell r="U160">
            <v>-212.1</v>
          </cell>
          <cell r="W160">
            <v>415581.7899999999</v>
          </cell>
          <cell r="Z160">
            <v>382504.9800000001</v>
          </cell>
        </row>
        <row r="161">
          <cell r="S161">
            <v>0.63</v>
          </cell>
          <cell r="W161">
            <v>0</v>
          </cell>
          <cell r="Z161">
            <v>0.63</v>
          </cell>
        </row>
        <row r="162">
          <cell r="X162">
            <v>717.4200000000001</v>
          </cell>
          <cell r="Z162">
            <v>711.06</v>
          </cell>
        </row>
        <row r="163">
          <cell r="U163">
            <v>0</v>
          </cell>
          <cell r="W163">
            <v>0</v>
          </cell>
          <cell r="Z163">
            <v>155.48</v>
          </cell>
        </row>
        <row r="164">
          <cell r="U164">
            <v>0</v>
          </cell>
          <cell r="W164">
            <v>0</v>
          </cell>
          <cell r="Z164">
            <v>25.75</v>
          </cell>
        </row>
        <row r="167">
          <cell r="U167">
            <v>559.3900000000001</v>
          </cell>
          <cell r="X167">
            <v>31647.899999999998</v>
          </cell>
          <cell r="Z167">
            <v>31289.199999999997</v>
          </cell>
        </row>
        <row r="168">
          <cell r="U168">
            <v>0</v>
          </cell>
          <cell r="X168">
            <v>0</v>
          </cell>
          <cell r="Z168">
            <v>9.53</v>
          </cell>
        </row>
        <row r="169">
          <cell r="S169">
            <v>1849.1999999999998</v>
          </cell>
          <cell r="X169">
            <v>24350.96</v>
          </cell>
          <cell r="Z169">
            <v>24684.4</v>
          </cell>
        </row>
        <row r="170">
          <cell r="S170">
            <v>2.94</v>
          </cell>
          <cell r="Z170">
            <v>2.94</v>
          </cell>
        </row>
        <row r="171">
          <cell r="S171">
            <v>1963.98</v>
          </cell>
          <cell r="W171">
            <v>33864.490000000005</v>
          </cell>
          <cell r="Z171">
            <v>30344.380000000005</v>
          </cell>
        </row>
        <row r="172">
          <cell r="S172">
            <v>45.7</v>
          </cell>
          <cell r="W172">
            <v>0</v>
          </cell>
          <cell r="Z172">
            <v>45.7</v>
          </cell>
        </row>
        <row r="173">
          <cell r="S173">
            <v>2835.3500000000004</v>
          </cell>
          <cell r="X173">
            <v>33381.87999999999</v>
          </cell>
          <cell r="Z173">
            <v>34325.01999999999</v>
          </cell>
        </row>
        <row r="174">
          <cell r="S174">
            <v>5.41</v>
          </cell>
          <cell r="X174">
            <v>0</v>
          </cell>
          <cell r="Z174">
            <v>5.41</v>
          </cell>
        </row>
        <row r="175">
          <cell r="S175">
            <v>4.1</v>
          </cell>
          <cell r="W175">
            <v>0</v>
          </cell>
          <cell r="Z175">
            <v>4.1</v>
          </cell>
        </row>
        <row r="176">
          <cell r="S176">
            <v>0.99</v>
          </cell>
          <cell r="W176">
            <v>0</v>
          </cell>
          <cell r="Z176">
            <v>0.99</v>
          </cell>
        </row>
        <row r="177">
          <cell r="U177">
            <v>149.17000000000004</v>
          </cell>
          <cell r="X177">
            <v>13263.61</v>
          </cell>
          <cell r="Z177">
            <v>13104.449999999997</v>
          </cell>
        </row>
        <row r="178">
          <cell r="U178">
            <v>0</v>
          </cell>
          <cell r="X178">
            <v>0</v>
          </cell>
          <cell r="Z178">
            <v>5.18</v>
          </cell>
        </row>
        <row r="179">
          <cell r="U179">
            <v>0</v>
          </cell>
          <cell r="X179">
            <v>0</v>
          </cell>
          <cell r="Z179">
            <v>3.56</v>
          </cell>
        </row>
        <row r="180">
          <cell r="S180">
            <v>1130.7399999999998</v>
          </cell>
          <cell r="W180">
            <v>39326.6</v>
          </cell>
          <cell r="Z180">
            <v>38680.549999999996</v>
          </cell>
        </row>
        <row r="181">
          <cell r="X181">
            <v>705.8199999999999</v>
          </cell>
          <cell r="Z181">
            <v>950.7299999999998</v>
          </cell>
        </row>
        <row r="182">
          <cell r="W1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46">
      <selection activeCell="J51" sqref="J5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179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59608.71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'[1]Report'!$S$148+'[1]Report'!$S$149+'[1]Report'!$S$161+'[1]Report'!$S$169+'[1]Report'!$S$170+'[1]Report'!$S$171+'[1]Report'!$S$172+'[1]Report'!$S$173+'[1]Report'!$S$174+'[1]Report'!$S$175+'[1]Report'!$S$176+'[1]Report'!$S$180</f>
        <v>13345.71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192530.19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'[1]Report'!$X$173+'[1]Report'!$X$174</f>
        <v>33381.87999999999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20360.8+4072.16</f>
        <v>24432.96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'[1]Report'!$Z$169+'[1]Report'!$Z$170</f>
        <v>24687.34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'[1]Report'!$S$169+'[1]Report'!$S$170+'[1]Report'!$X$169-'[1]Report'!$Z$169</f>
        <v>1518.699999999997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4002</f>
        <v>4002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59608.71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80294.05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'[1]Report'!$W$180</f>
        <v>39326.6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'[1]Report'!$W$171+'[1]Report'!$W$172</f>
        <v>33864.490000000005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'[1]Report'!$W$182+'[1]Report'!$W$148+'[1]Report'!$W$161</f>
        <v>8135.919999999999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'[1]Report'!$W$149+'[1]Report'!$W$176+'[1]Report'!$W$175</f>
        <v>53388.33999999999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192390.82999999996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'[1]Report'!$Z$148+'[1]Report'!$Z$149+'[1]Report'!$Z$161+'[1]Report'!$Z$169+'[1]Report'!$Z$170+'[1]Report'!$Z$171+'[1]Report'!$Z$172+'[1]Report'!$Z$173+'[1]Report'!$Z$174+'[1]Report'!$Z$175+'[1]Report'!$Z$176+'[1]Report'!$Z$180</f>
        <v>192390.82999999996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251999.53999999995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80294.05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13485.070000000036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4002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2.92</v>
      </c>
      <c r="F42" s="80" t="s">
        <v>136</v>
      </c>
      <c r="G42" s="60">
        <v>3810334293</v>
      </c>
      <c r="H42" s="61">
        <f>G13</f>
        <v>33381.87999999999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39326.6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33864.490000000005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8135.919999999999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53388.33999999999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172099.22999999998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 t="s">
        <v>186</v>
      </c>
      <c r="G49" s="51"/>
      <c r="H49" s="49">
        <v>26</v>
      </c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/>
      <c r="G50" s="51"/>
      <c r="H50" s="49">
        <v>24</v>
      </c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/>
      <c r="G51" s="51"/>
      <c r="H51" s="49">
        <v>2</v>
      </c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/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30620.669999999795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276.5788111115547</v>
      </c>
      <c r="E63" s="76">
        <f>E64/117.48</f>
        <v>767.6282771535577</v>
      </c>
      <c r="F63" s="76">
        <f>F64/12</f>
        <v>1780.1316666666662</v>
      </c>
      <c r="G63" s="77">
        <f>G64/18.26</f>
        <v>2459.556955093099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'[1]Report'!$W$152+'[1]Report'!$W$160</f>
        <v>415581.7899999999</v>
      </c>
      <c r="E64" s="65">
        <f>'[1]Report'!$W$150+'[1]Report'!$W$151+'[1]Report'!$W$153+'[1]Report'!$W$154+'[1]Report'!$W$155+'[1]Report'!$W$157+'[1]Report'!$W$158+'[1]Report'!$W$159+'[1]Report'!$W$163+'[1]Report'!$W$164</f>
        <v>90180.96999999997</v>
      </c>
      <c r="F64" s="65">
        <f>'[1]Report'!$X$143+'[1]Report'!$X$146</f>
        <v>21361.579999999994</v>
      </c>
      <c r="G64" s="72">
        <f>'[1]Report'!$X$144+'[1]Report'!$X$145+'[1]Report'!$X$167+'[1]Report'!$X$168+'[1]Report'!$X$177+'[1]Report'!$X$178+'[1]Report'!$X$179</f>
        <v>44911.509999999995</v>
      </c>
      <c r="H64" s="68">
        <f>92.96+(-92.96)</f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'[1]Report'!$Z$152+'[1]Report'!$Z$160</f>
        <v>388906.4900000001</v>
      </c>
      <c r="E65" s="65">
        <f>'[1]Report'!$Z$150+'[1]Report'!$Z$151+'[1]Report'!$Z$153+'[1]Report'!$Z$154+'[1]Report'!$Z$155+'[1]Report'!$Z$157+'[1]Report'!$Z$158+'[1]Report'!$Z$159+'[1]Report'!$Z$163+'[1]Report'!$Z$164</f>
        <v>84761.65999999999</v>
      </c>
      <c r="F65" s="65">
        <f>'[1]Report'!$Z$143+'[1]Report'!$Z$146</f>
        <v>23407</v>
      </c>
      <c r="G65" s="69">
        <f>'[1]Report'!$Z$144+'[1]Report'!$Z$145+'[1]Report'!$Z$167+'[1]Report'!$Z$168+'[1]Report'!$Z$177+'[1]Report'!$Z$178+'[1]Report'!$Z$179</f>
        <v>43938.45999999999</v>
      </c>
      <c r="H65" s="69">
        <f>81.23+51.8+240.13+0.16+28.25</f>
        <v>401.57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26675.299999999814</v>
      </c>
      <c r="E66" s="76">
        <f>E64-E65</f>
        <v>5419.309999999983</v>
      </c>
      <c r="F66" s="76">
        <f>F64-F65</f>
        <v>-2045.4200000000055</v>
      </c>
      <c r="G66" s="78">
        <f>G64-G65</f>
        <v>973.0500000000029</v>
      </c>
      <c r="H66" s="78">
        <f>H64-H65</f>
        <v>-401.57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D64+'[1]Report'!$U$152+'[1]Report'!$U$160</f>
        <v>415236.97</v>
      </c>
      <c r="E67" s="70">
        <f>E64+'[1]Report'!$U$150+'[1]Report'!$U$151+'[1]Report'!$U$153+'[1]Report'!$U$154+'[1]Report'!$U$155+'[1]Report'!$U$157+'[1]Report'!$U$158+'[1]Report'!$U$159+'[1]Report'!$U$163+'[1]Report'!$U$164</f>
        <v>82666.34999999998</v>
      </c>
      <c r="F67" s="70">
        <f>F64+'[1]Report'!$U$143+'[1]Report'!$U$146</f>
        <v>22220.249999999996</v>
      </c>
      <c r="G67" s="71">
        <f>G64+'[1]Report'!$U$144+'[1]Report'!$U$145+'[1]Report'!$U$167+'[1]Report'!$U$168+'[1]Report'!$U$177+'[1]Report'!$U$178+'[1]Report'!$U$179</f>
        <v>45620.06999999999</v>
      </c>
      <c r="H67" s="71">
        <f>385.16</f>
        <v>385.16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-344.8199999999488</v>
      </c>
      <c r="E68" s="44">
        <f>E67-E64</f>
        <v>-7514.619999999995</v>
      </c>
      <c r="F68" s="44">
        <f>F67-F64</f>
        <v>858.6700000000019</v>
      </c>
      <c r="G68" s="44">
        <f>G67-G64</f>
        <v>708.5599999999977</v>
      </c>
      <c r="H68" s="44">
        <f>H67-H64</f>
        <v>385.16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178</v>
      </c>
      <c r="F73" s="106"/>
      <c r="G73" s="110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-5907.049999999945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180</v>
      </c>
    </row>
    <row r="94" spans="2:4" ht="12.75">
      <c r="B94" s="95" t="s">
        <v>181</v>
      </c>
      <c r="C94" s="95" t="s">
        <v>182</v>
      </c>
      <c r="D94" s="95" t="s">
        <v>183</v>
      </c>
    </row>
    <row r="95" spans="2:4" ht="12.75">
      <c r="B95" s="95" t="s">
        <v>184</v>
      </c>
      <c r="C95" s="96">
        <f>'[1]Report'!$X$181</f>
        <v>705.8199999999999</v>
      </c>
      <c r="D95" s="96">
        <f>'[1]Report'!$Z$181</f>
        <v>950.7299999999998</v>
      </c>
    </row>
    <row r="96" spans="2:4" ht="12.75">
      <c r="B96" s="95" t="s">
        <v>185</v>
      </c>
      <c r="C96" s="96">
        <f>'[1]Report'!$X$162</f>
        <v>717.4200000000001</v>
      </c>
      <c r="D96" s="96">
        <f>'[1]Report'!$Z$162</f>
        <v>711.06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2017-03-14T06:53:13Z</dcterms:modified>
  <cp:category/>
  <cp:version/>
  <cp:contentType/>
  <cp:contentStatus/>
</cp:coreProperties>
</file>