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'2.8.'!$A$1:$H$108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<sst xmlns="http://schemas.openxmlformats.org/spreadsheetml/2006/main" count="290" uniqueCount="185">
  <si>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</si>
  <si>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</si>
  <si>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</si>
  <si>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</si>
  <si>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</si>
  <si>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</si>
  <si>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</si>
  <si>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</si>
  <si>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</si>
  <si>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</si>
  <si>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</si>
  <si>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</si>
  <si>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</si>
  <si>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</si>
  <si>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</si>
  <si>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</si>
  <si>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</si>
  <si>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</si>
  <si>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</si>
  <si>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</si>
  <si>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</si>
  <si>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</si>
  <si>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</si>
  <si>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</si>
  <si>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</si>
  <si>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</si>
  <si>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</si>
  <si>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</si>
  <si>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</si>
  <si>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</si>
  <si>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</si>
  <si>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</si>
  <si>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</si>
  <si>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</si>
  <si>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</si>
  <si>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</si>
  <si>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</si>
  <si>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</si>
  <si>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</si>
  <si>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</si>
  <si>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</si>
  <si>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</si>
  <si>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</si>
  <si>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</si>
  <si>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</si>
  <si>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</si>
  <si>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</si>
  <si>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</si>
  <si>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</si>
  <si>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</si>
  <si>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</si>
  <si>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</si>
  <si>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</si>
  <si>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</si>
  <si>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</si>
  <si>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</si>
  <si>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</si>
  <si>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</si>
  <si>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</si>
  <si>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</si>
  <si>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</si>
  <si>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</si>
  <si>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</si>
  <si>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</si>
  <si>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</si>
  <si>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</si>
  <si>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</si>
  <si>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</si>
  <si>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</si>
  <si>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</si>
  <si>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</si>
  <si>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</si>
  <si>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</si>
  <si>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</si>
  <si>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</si>
  <si>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</si>
  <si>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</si>
  <si>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</si>
  <si>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</si>
  <si>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</si>
  <si>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</si>
  <si>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</si>
  <si>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</si>
  <si>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</si>
  <si>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</si>
  <si>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</si>
  <si>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</si>
  <si>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</si>
  <si>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</si>
  <si>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</si>
  <si>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</si>
  <si>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</si>
  <si>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</si>
  <si>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</si>
  <si>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</si>
  <si>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</si>
  <si>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</si>
  <si>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</si>
  <si>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</si>
  <si>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</si>
  <si>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</si>
  <si>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</si>
  <si>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</si>
  <si>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</si>
  <si>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</si>
  <si>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</si>
  <si>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</si>
  <si>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</si>
  <si>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</si>
  <si>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</si>
  <si>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</si>
  <si>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</si>
  <si>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</si>
  <si>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</si>
  <si>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</si>
  <si>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</si>
  <si>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</si>
  <si>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</si>
  <si>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</si>
  <si>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</si>
  <si>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</si>
  <si>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</si>
  <si>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</si>
  <si>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</si>
  <si>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</si>
  <si>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</si>
  <si>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</si>
  <si>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</si>
  <si>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</si>
  <si>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</si>
  <si>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</si>
  <si>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</si>
  <si>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</si>
  <si>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</si>
  <si>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</si>
  <si>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</si>
  <si>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</si>
  <si>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</si>
  <si>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</si>
  <si>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</si>
  <si>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</si>
  <si>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</si>
  <si>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</si>
  <si>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</si>
  <si>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</si>
  <si>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</si>
  <si>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</si>
  <si>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</si>
  <si>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</si>
  <si>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</si>
  <si>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</si>
  <si>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</si>
  <si>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</si>
  <si>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</si>
  <si>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</si>
  <si>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</si>
  <si>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</si>
  <si>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</si>
  <si>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</si>
  <si>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</si>
  <si>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</si>
  <si>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</si>
  <si>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</si>
  <si>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</si>
  <si>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</si>
  <si>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</si>
  <si>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</si>
  <si>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</si>
  <si>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</si>
  <si>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</si>
  <si>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</si>
  <si>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</si>
  <si>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</si>
  <si>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</si>
  <si>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</si>
  <si>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</si>
  <si>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</si>
  <si>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</si>
  <si>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35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</si>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</sst>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SheetLayoutView="100" zoomScalePageLayoutView="0" workbookViewId="0" topLeftCell="A70">
      <selection activeCell="F99" sqref="F9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7" t="s">
        <v>178</v>
      </c>
      <c r="B1" s="117"/>
      <c r="C1" s="117"/>
      <c r="D1" s="117"/>
      <c r="E1" s="117"/>
      <c r="F1" s="117"/>
      <c r="G1" s="117"/>
      <c r="H1" s="11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7"/>
      <c r="E3" s="128"/>
      <c r="F3" s="12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8"/>
      <c r="E4" s="119"/>
      <c r="F4" s="120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21"/>
      <c r="E5" s="122"/>
      <c r="F5" s="123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4"/>
      <c r="E6" s="125"/>
      <c r="F6" s="126"/>
      <c r="G6" s="36">
        <v>42735</v>
      </c>
      <c r="H6" s="5"/>
    </row>
    <row r="7" spans="1:8" ht="38.25" customHeight="1" thickBot="1">
      <c r="A7" s="104" t="s">
        <v>13</v>
      </c>
      <c r="B7" s="105"/>
      <c r="C7" s="105"/>
      <c r="D7" s="106"/>
      <c r="E7" s="106"/>
      <c r="F7" s="106"/>
      <c r="G7" s="105"/>
      <c r="H7" s="107"/>
    </row>
    <row r="8" spans="1:8" ht="33" customHeight="1" thickBot="1">
      <c r="A8" s="40" t="s">
        <v>0</v>
      </c>
      <c r="B8" s="39" t="s">
        <v>1</v>
      </c>
      <c r="C8" s="41" t="s">
        <v>2</v>
      </c>
      <c r="D8" s="130" t="s">
        <v>3</v>
      </c>
      <c r="E8" s="131"/>
      <c r="F8" s="13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5" t="s">
        <v>15</v>
      </c>
      <c r="E9" s="128"/>
      <c r="F9" s="14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5" t="s">
        <v>18</v>
      </c>
      <c r="E10" s="128"/>
      <c r="F10" s="146"/>
      <c r="G10" s="63">
        <f>11074.45</f>
        <v>11074.45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5" t="s">
        <v>20</v>
      </c>
      <c r="E11" s="128"/>
      <c r="F11" s="146"/>
      <c r="G11" s="90">
        <f>3409.85</f>
        <v>3409.85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0" t="s">
        <v>23</v>
      </c>
      <c r="E12" s="151"/>
      <c r="F12" s="15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5"/>
      <c r="G13" s="65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5"/>
      <c r="G14" s="92">
        <f>4672.44</f>
        <v>4672.44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5"/>
      <c r="G15" s="93">
        <f>4699.92</f>
        <v>4699.92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5"/>
      <c r="G16" s="94">
        <f>912.16+4672.44-4699.92</f>
        <v>884.6799999999994</v>
      </c>
      <c r="H16" s="49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5"/>
      <c r="G18" s="14">
        <f>G10</f>
        <v>11074.45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5"/>
      <c r="G19" s="73">
        <f>G18+G15-G17</f>
        <v>15774.37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5">
        <f>8445.6</f>
        <v>8445.6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5" t="s">
        <v>151</v>
      </c>
      <c r="E21" s="128"/>
      <c r="F21" s="146"/>
      <c r="G21" s="64">
        <f>7003.16</f>
        <v>7003.16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5" t="s">
        <v>152</v>
      </c>
      <c r="E22" s="128"/>
      <c r="F22" s="146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7" t="s">
        <v>153</v>
      </c>
      <c r="E23" s="148"/>
      <c r="F23" s="149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5" t="s">
        <v>35</v>
      </c>
      <c r="E24" s="128"/>
      <c r="F24" s="146"/>
      <c r="G24" s="87">
        <f>G25+G26+G27+G28+G29+G30</f>
        <v>11884.41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0" t="s">
        <v>38</v>
      </c>
      <c r="E25" s="151"/>
      <c r="F25" s="152"/>
      <c r="G25" s="82">
        <f>11884.41</f>
        <v>11884.41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10" t="s">
        <v>166</v>
      </c>
      <c r="E30" s="111"/>
      <c r="F30" s="111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10" t="s">
        <v>174</v>
      </c>
      <c r="E31" s="111"/>
      <c r="F31" s="111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0" t="s">
        <v>175</v>
      </c>
      <c r="E32" s="111"/>
      <c r="F32" s="111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10" t="s">
        <v>177</v>
      </c>
      <c r="E33" s="111"/>
      <c r="F33" s="111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0" t="s">
        <v>176</v>
      </c>
      <c r="E34" s="111"/>
      <c r="F34" s="111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0" t="s">
        <v>51</v>
      </c>
      <c r="E35" s="111"/>
      <c r="F35" s="115"/>
      <c r="G35" s="66">
        <f>G24+G10</f>
        <v>22958.86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0" t="s">
        <v>53</v>
      </c>
      <c r="E36" s="111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0" t="s">
        <v>55</v>
      </c>
      <c r="E37" s="111"/>
      <c r="F37" s="115"/>
      <c r="G37" s="73">
        <f>G19</f>
        <v>15774.37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0" t="s">
        <v>57</v>
      </c>
      <c r="E38" s="111"/>
      <c r="F38" s="115"/>
      <c r="G38" s="88">
        <f>G11+G12-G24</f>
        <v>-5885.18</v>
      </c>
      <c r="H38" s="49"/>
    </row>
    <row r="39" spans="1:8" ht="38.25" customHeight="1" thickBot="1">
      <c r="A39" s="108" t="s">
        <v>58</v>
      </c>
      <c r="B39" s="109"/>
      <c r="C39" s="109"/>
      <c r="D39" s="109"/>
      <c r="E39" s="109"/>
      <c r="F39" s="105"/>
      <c r="G39" s="109"/>
      <c r="H39" s="10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8445.6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7003.16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15"/>
      <c r="H47" s="61">
        <f>SUM(H41:H46)</f>
        <v>15448.76</v>
      </c>
    </row>
    <row r="48" spans="1:8" ht="19.5" customHeight="1" thickBot="1">
      <c r="A48" s="108" t="s">
        <v>64</v>
      </c>
      <c r="B48" s="109"/>
      <c r="C48" s="109"/>
      <c r="D48" s="109"/>
      <c r="E48" s="109"/>
      <c r="F48" s="109"/>
      <c r="G48" s="109"/>
      <c r="H48" s="116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12" t="s">
        <v>74</v>
      </c>
      <c r="B53" s="113"/>
      <c r="C53" s="113"/>
      <c r="D53" s="113"/>
      <c r="E53" s="113"/>
      <c r="F53" s="113"/>
      <c r="G53" s="113"/>
      <c r="H53" s="114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3" t="s">
        <v>57</v>
      </c>
      <c r="E59" s="144"/>
      <c r="F59" s="57">
        <f>D66+E66+F66+G66+H66</f>
        <v>433.96000000000004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165.82833333333335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1989.94</f>
        <v>1989.94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1555.98</f>
        <v>1555.98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433.96000000000004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1989.94+0</f>
        <v>1989.94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7" t="s">
        <v>145</v>
      </c>
      <c r="E69" s="138"/>
      <c r="F69" s="138"/>
      <c r="G69" s="138"/>
      <c r="H69" s="13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0" t="s">
        <v>145</v>
      </c>
      <c r="E70" s="141"/>
      <c r="F70" s="141"/>
      <c r="G70" s="141"/>
      <c r="H70" s="14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8" t="s">
        <v>101</v>
      </c>
      <c r="B72" s="109"/>
      <c r="C72" s="109"/>
      <c r="D72" s="109"/>
      <c r="E72" s="109"/>
      <c r="F72" s="109"/>
      <c r="G72" s="109"/>
      <c r="H72" s="11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0"/>
      <c r="F73" s="111"/>
      <c r="G73" s="11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0"/>
      <c r="F74" s="111"/>
      <c r="G74" s="11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0"/>
      <c r="F75" s="111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0"/>
      <c r="F76" s="141"/>
      <c r="G76" s="142"/>
      <c r="H76" s="26">
        <f>D68+E68+F68+G68+H68</f>
        <v>0</v>
      </c>
    </row>
    <row r="77" spans="1:8" ht="25.5" customHeight="1" thickBot="1">
      <c r="A77" s="108" t="s">
        <v>107</v>
      </c>
      <c r="B77" s="109"/>
      <c r="C77" s="109"/>
      <c r="D77" s="109"/>
      <c r="E77" s="109"/>
      <c r="F77" s="109"/>
      <c r="G77" s="109"/>
      <c r="H77" s="11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0"/>
      <c r="F78" s="111"/>
      <c r="G78" s="11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0"/>
      <c r="F79" s="161"/>
      <c r="G79" s="16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7" t="s">
        <v>167</v>
      </c>
      <c r="F80" s="158"/>
      <c r="G80" s="158"/>
      <c r="H80" s="159"/>
    </row>
    <row r="81" ht="12.75">
      <c r="A81" s="1"/>
    </row>
    <row r="82" ht="12.75">
      <c r="A82" s="1"/>
    </row>
    <row r="83" spans="1:8" ht="38.25" customHeight="1">
      <c r="A83" s="156" t="s">
        <v>172</v>
      </c>
      <c r="B83" s="156"/>
      <c r="C83" s="156"/>
      <c r="D83" s="156"/>
      <c r="E83" s="156"/>
      <c r="F83" s="156"/>
      <c r="G83" s="156"/>
      <c r="H83" s="15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4" t="s">
        <v>115</v>
      </c>
      <c r="D86" s="135"/>
      <c r="E86" s="136"/>
    </row>
    <row r="87" spans="1:5" ht="18.75" customHeight="1" thickBot="1">
      <c r="A87" s="29">
        <v>2</v>
      </c>
      <c r="B87" s="4" t="s">
        <v>116</v>
      </c>
      <c r="C87" s="134" t="s">
        <v>117</v>
      </c>
      <c r="D87" s="135"/>
      <c r="E87" s="136"/>
    </row>
    <row r="88" spans="1:5" ht="16.5" customHeight="1" thickBot="1">
      <c r="A88" s="29">
        <v>3</v>
      </c>
      <c r="B88" s="4" t="s">
        <v>118</v>
      </c>
      <c r="C88" s="134" t="s">
        <v>119</v>
      </c>
      <c r="D88" s="135"/>
      <c r="E88" s="136"/>
    </row>
    <row r="89" spans="1:5" ht="13.5" thickBot="1">
      <c r="A89" s="29">
        <v>4</v>
      </c>
      <c r="B89" s="4" t="s">
        <v>16</v>
      </c>
      <c r="C89" s="134" t="s">
        <v>120</v>
      </c>
      <c r="D89" s="135"/>
      <c r="E89" s="136"/>
    </row>
    <row r="90" spans="1:5" ht="24" customHeight="1" thickBot="1">
      <c r="A90" s="29">
        <v>5</v>
      </c>
      <c r="B90" s="4" t="s">
        <v>86</v>
      </c>
      <c r="C90" s="134" t="s">
        <v>121</v>
      </c>
      <c r="D90" s="135"/>
      <c r="E90" s="136"/>
    </row>
    <row r="91" spans="1:5" ht="21" customHeight="1" thickBot="1">
      <c r="A91" s="30">
        <v>6</v>
      </c>
      <c r="B91" s="31" t="s">
        <v>122</v>
      </c>
      <c r="C91" s="134" t="s">
        <v>123</v>
      </c>
      <c r="D91" s="135"/>
      <c r="E91" s="136"/>
    </row>
    <row r="98" spans="2:3" ht="15">
      <c r="B98" s="101" t="s">
        <v>179</v>
      </c>
      <c r="C98" s="101"/>
    </row>
    <row r="99" spans="2:4" ht="26.25">
      <c r="B99" s="95" t="s">
        <v>180</v>
      </c>
      <c r="C99" s="96" t="s">
        <v>181</v>
      </c>
      <c r="D99" s="97" t="s">
        <v>182</v>
      </c>
    </row>
    <row r="100" spans="2:4" ht="22.5">
      <c r="B100" s="98" t="s">
        <v>183</v>
      </c>
      <c r="C100" s="99">
        <f>64.26</f>
        <v>64.26</v>
      </c>
      <c r="D100" s="100">
        <f>0</f>
        <v>0</v>
      </c>
    </row>
    <row r="101" spans="2:4" ht="22.5">
      <c r="B101" s="98" t="s">
        <v>184</v>
      </c>
      <c r="C101" s="99">
        <v>0</v>
      </c>
      <c r="D101" s="100">
        <v>0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8:C98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2017-03-15T01:50:42Z</dcterms:modified>
  <cp:category/>
  <cp:version/>
  <cp:contentType/>
  <cp:contentStatus/>
</cp:coreProperties>
</file>