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<sst xmlns="http://schemas.openxmlformats.org/spreadsheetml/2006/main" count="294" uniqueCount="189">
  <si>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</si>
  <si>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</si>
  <si>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</si>
  <si>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</si>
  <si>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</si>
  <si>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</si>
  <si>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</si>
  <si>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</si>
  <si>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</si>
  <si>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</si>
  <si>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</si>
  <si>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</si>
  <si>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</si>
  <si>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</si>
  <si>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</si>
  <si>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</si>
  <si>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</si>
  <si>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</si>
  <si>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</si>
  <si>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</si>
  <si>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</si>
  <si>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</si>
  <si>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</si>
  <si>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</si>
  <si>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</si>
  <si>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</si>
  <si>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</si>
  <si>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</si>
  <si>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</si>
  <si>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</si>
  <si>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</si>
  <si>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</si>
  <si>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</si>
  <si>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</si>
  <si>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</si>
  <si>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</si>
  <si>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</si>
  <si>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</si>
  <si>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</si>
  <si>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</si>
  <si>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</si>
  <si>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</si>
  <si>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</si>
  <si>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</si>
  <si>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</si>
  <si>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</si>
  <si>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</si>
  <si>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</si>
  <si>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</si>
  <si>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</si>
  <si>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</si>
  <si>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</si>
  <si>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</si>
  <si>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</si>
  <si>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</si>
  <si>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</si>
  <si>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</si>
  <si>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</si>
  <si>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</si>
  <si>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</si>
  <si>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</si>
  <si>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</si>
  <si>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</si>
  <si>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</si>
  <si>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</si>
  <si>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</si>
  <si>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</si>
  <si>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</si>
  <si>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</si>
  <si>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</si>
  <si>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</si>
  <si>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</si>
  <si>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</si>
  <si>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</si>
  <si>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</si>
  <si>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</si>
  <si>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</si>
  <si>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</si>
  <si>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</si>
  <si>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</si>
  <si>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</si>
  <si>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</si>
  <si>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</si>
  <si>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</si>
  <si>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</si>
  <si>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</si>
  <si>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</si>
  <si>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</si>
  <si>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</si>
  <si>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</si>
  <si>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</si>
  <si>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</si>
  <si>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</si>
  <si>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</si>
  <si>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</si>
  <si>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</si>
  <si>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</si>
  <si>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</si>
  <si>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</si>
  <si>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</si>
  <si>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</si>
  <si>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</si>
  <si>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</si>
  <si>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</si>
  <si>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</si>
  <si>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</si>
  <si>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</si>
  <si>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</si>
  <si>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</si>
  <si>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</si>
  <si>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</si>
  <si>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</si>
  <si>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</si>
  <si>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</si>
  <si>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</si>
  <si>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</si>
  <si>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</si>
  <si>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</si>
  <si>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</si>
  <si>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</si>
  <si>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</si>
  <si>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</si>
  <si>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</si>
  <si>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</si>
  <si>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</si>
  <si>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</si>
  <si>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</si>
  <si>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</si>
  <si>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</si>
  <si>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</si>
  <si>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</si>
  <si>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</si>
  <si>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</si>
  <si>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</si>
  <si>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</si>
  <si>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</si>
  <si>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</si>
  <si>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</si>
  <si>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</si>
  <si>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</si>
  <si>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</si>
  <si>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</si>
  <si>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</si>
  <si>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</si>
  <si>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</si>
  <si>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</si>
  <si>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</si>
  <si>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</si>
  <si>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</si>
  <si>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</si>
  <si>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</si>
  <si>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</si>
  <si>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</si>
  <si>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</si>
  <si>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</si>
  <si>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</si>
  <si>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</si>
  <si>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</si>
  <si>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</si>
  <si>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</si>
  <si>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</si>
  <si>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</si>
  <si>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</si>
  <si>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</si>
  <si>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</si>
  <si>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</si>
  <si>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</si>
  <si>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</si>
  <si>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</si>
  <si>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</si>
  <si>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</si>
  <si>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</si>
  <si>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</si>
  <si>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</si>
  <si>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</si>
  <si>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</si>
  <si>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</si>
  <si>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</si>
  <si>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</si>
  <si>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</si>
  <si>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</si>
  <si>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</si>
  <si>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</si>
  <si>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</si>
  <si>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8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</si>
  <si>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11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</si>
  <si>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</si>
  <si>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</si>
  <si>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кв.4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</si>
</sst>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0" xfId="0" applyAlignment="1">
      <alignment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48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7" t="s">
        <v>185</v>
      </c>
      <c r="B1" s="127"/>
      <c r="C1" s="127"/>
      <c r="D1" s="127"/>
      <c r="E1" s="127"/>
      <c r="F1" s="127"/>
      <c r="G1" s="127"/>
      <c r="H1" s="127"/>
    </row>
    <row r="2" ht="13.5" thickBot="1">
      <c r="A2" s="1"/>
    </row>
    <row r="3" spans="1:8" ht="26.25" thickBot="1">
      <c r="A3" s="7" t="s">
        <v>0</v>
      </c>
      <c r="B3" s="8" t="s">
        <v>1</v>
      </c>
      <c r="C3" s="33" t="s">
        <v>2</v>
      </c>
      <c r="D3" s="137"/>
      <c r="E3" s="138"/>
      <c r="F3" s="139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28"/>
      <c r="E4" s="129"/>
      <c r="F4" s="130"/>
      <c r="G4" s="10">
        <v>43190</v>
      </c>
      <c r="H4" s="5"/>
    </row>
    <row r="5" spans="1:8" ht="39" thickBot="1">
      <c r="A5" s="4" t="s">
        <v>9</v>
      </c>
      <c r="B5" s="4" t="s">
        <v>10</v>
      </c>
      <c r="C5" s="3"/>
      <c r="D5" s="131"/>
      <c r="E5" s="132"/>
      <c r="F5" s="133"/>
      <c r="G5" s="34">
        <v>42736</v>
      </c>
      <c r="H5" s="34"/>
    </row>
    <row r="6" spans="1:8" ht="39" thickBot="1">
      <c r="A6" s="4" t="s">
        <v>11</v>
      </c>
      <c r="B6" s="4" t="s">
        <v>12</v>
      </c>
      <c r="C6" s="3"/>
      <c r="D6" s="134"/>
      <c r="E6" s="135"/>
      <c r="F6" s="136"/>
      <c r="G6" s="35">
        <v>43100</v>
      </c>
      <c r="H6" s="5"/>
    </row>
    <row r="7" spans="1:8" ht="38.25" customHeight="1" thickBot="1">
      <c r="A7" s="114" t="s">
        <v>13</v>
      </c>
      <c r="B7" s="115"/>
      <c r="C7" s="115"/>
      <c r="D7" s="116"/>
      <c r="E7" s="116"/>
      <c r="F7" s="116"/>
      <c r="G7" s="115"/>
      <c r="H7" s="117"/>
    </row>
    <row r="8" spans="1:8" ht="33" customHeight="1" thickBot="1">
      <c r="A8" s="39" t="s">
        <v>0</v>
      </c>
      <c r="B8" s="38" t="s">
        <v>1</v>
      </c>
      <c r="C8" s="40" t="s">
        <v>2</v>
      </c>
      <c r="D8" s="140" t="s">
        <v>3</v>
      </c>
      <c r="E8" s="141"/>
      <c r="F8" s="142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38"/>
      <c r="F9" s="15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38"/>
      <c r="F10" s="159"/>
      <c r="G10" s="62">
        <v>41886.11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38"/>
      <c r="F11" s="159"/>
      <c r="G11" s="89">
        <v>25192.9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3" t="s">
        <v>23</v>
      </c>
      <c r="E12" s="164"/>
      <c r="F12" s="165"/>
      <c r="G12" s="90">
        <f>G13+G14+G20+G21+G22+G23+G31</f>
        <v>125496.72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5"/>
      <c r="G13" s="64">
        <f>22050</f>
        <v>22050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5"/>
      <c r="G14" s="91">
        <f>13419</f>
        <v>13419</v>
      </c>
      <c r="H14" s="5"/>
    </row>
    <row r="15" spans="1:8" ht="26.25" customHeight="1" thickBot="1">
      <c r="A15" s="4"/>
      <c r="B15" s="6"/>
      <c r="C15" s="3" t="s">
        <v>16</v>
      </c>
      <c r="D15" s="120" t="s">
        <v>156</v>
      </c>
      <c r="E15" s="121"/>
      <c r="F15" s="125"/>
      <c r="G15" s="92">
        <v>14018.74</v>
      </c>
      <c r="H15" s="5"/>
    </row>
    <row r="16" spans="1:8" ht="13.5" customHeight="1" thickBot="1">
      <c r="A16" s="4"/>
      <c r="B16" s="6"/>
      <c r="C16" s="3" t="s">
        <v>16</v>
      </c>
      <c r="D16" s="120" t="s">
        <v>157</v>
      </c>
      <c r="E16" s="121"/>
      <c r="F16" s="125"/>
      <c r="G16" s="93">
        <v>1938.37</v>
      </c>
      <c r="H16" s="48"/>
    </row>
    <row r="17" spans="1:8" ht="13.5" customHeight="1" thickBot="1">
      <c r="A17" s="4"/>
      <c r="B17" s="6"/>
      <c r="C17" s="3" t="s">
        <v>16</v>
      </c>
      <c r="D17" s="120" t="s">
        <v>158</v>
      </c>
      <c r="E17" s="121"/>
      <c r="F17" s="125"/>
      <c r="G17" s="64">
        <v>472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5"/>
      <c r="G18" s="14">
        <f>G10</f>
        <v>41886.11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5"/>
      <c r="G19" s="72">
        <f>G18+G15-G17</f>
        <v>55432.85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4">
        <f>24255.36</f>
        <v>24255.36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8" t="s">
        <v>151</v>
      </c>
      <c r="E21" s="138"/>
      <c r="F21" s="159"/>
      <c r="G21" s="63">
        <v>20475.36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8" t="s">
        <v>152</v>
      </c>
      <c r="E22" s="138"/>
      <c r="F22" s="159"/>
      <c r="G22" s="63">
        <v>5166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60" t="s">
        <v>153</v>
      </c>
      <c r="E23" s="161"/>
      <c r="F23" s="162"/>
      <c r="G23" s="63">
        <v>40131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8" t="s">
        <v>35</v>
      </c>
      <c r="E24" s="138"/>
      <c r="F24" s="159"/>
      <c r="G24" s="86">
        <f>G25+G26+G27+G28+G29+G30</f>
        <v>133348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1">
        <v>133348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5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5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 t="s">
        <v>124</v>
      </c>
      <c r="E29" s="121"/>
      <c r="F29" s="125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0" t="s">
        <v>166</v>
      </c>
      <c r="E30" s="121"/>
      <c r="F30" s="121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0" t="s">
        <v>174</v>
      </c>
      <c r="E31" s="121"/>
      <c r="F31" s="12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0" t="s">
        <v>175</v>
      </c>
      <c r="E32" s="121"/>
      <c r="F32" s="121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0" t="s">
        <v>177</v>
      </c>
      <c r="E33" s="121"/>
      <c r="F33" s="12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0" t="s">
        <v>176</v>
      </c>
      <c r="E34" s="121"/>
      <c r="F34" s="121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0" t="s">
        <v>51</v>
      </c>
      <c r="E35" s="121"/>
      <c r="F35" s="125"/>
      <c r="G35" s="65">
        <f>G24+G10</f>
        <v>175234.11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0" t="s">
        <v>53</v>
      </c>
      <c r="E36" s="121"/>
      <c r="F36" s="12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0" t="s">
        <v>55</v>
      </c>
      <c r="E37" s="121"/>
      <c r="F37" s="125"/>
      <c r="G37" s="72">
        <f>G19</f>
        <v>55432.85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0" t="s">
        <v>57</v>
      </c>
      <c r="E38" s="121"/>
      <c r="F38" s="125"/>
      <c r="G38" s="87">
        <f>G11+G12-G24</f>
        <v>17341.619999999995</v>
      </c>
      <c r="H38" s="48"/>
    </row>
    <row r="39" spans="1:8" ht="38.25" customHeight="1" thickBot="1">
      <c r="A39" s="118" t="s">
        <v>58</v>
      </c>
      <c r="B39" s="119"/>
      <c r="C39" s="119"/>
      <c r="D39" s="119"/>
      <c r="E39" s="119"/>
      <c r="F39" s="115"/>
      <c r="G39" s="119"/>
      <c r="H39" s="11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472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3.5</v>
      </c>
      <c r="F42" s="79" t="s">
        <v>136</v>
      </c>
      <c r="G42" s="59">
        <v>3810334293</v>
      </c>
      <c r="H42" s="60">
        <f>G13</f>
        <v>22050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24255.36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20475.36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5166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40131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3"/>
      <c r="G47" s="125"/>
      <c r="H47" s="60">
        <f>SUM(H41:H46)</f>
        <v>112549.72</v>
      </c>
    </row>
    <row r="48" spans="1:8" ht="19.5" customHeight="1" thickBot="1">
      <c r="A48" s="118" t="s">
        <v>64</v>
      </c>
      <c r="B48" s="119"/>
      <c r="C48" s="119"/>
      <c r="D48" s="119"/>
      <c r="E48" s="119"/>
      <c r="F48" s="119"/>
      <c r="G48" s="119"/>
      <c r="H48" s="126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2" t="s">
        <v>141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22" t="s">
        <v>74</v>
      </c>
      <c r="B53" s="123"/>
      <c r="C53" s="123"/>
      <c r="D53" s="123"/>
      <c r="E53" s="123"/>
      <c r="F53" s="123"/>
      <c r="G53" s="123"/>
      <c r="H53" s="12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6" t="s">
        <v>57</v>
      </c>
      <c r="E59" s="157"/>
      <c r="F59" s="56">
        <f>D66+E66+F66+G66+H66</f>
        <v>-35581.850000000006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190.07716154860125</v>
      </c>
      <c r="E63" s="75">
        <f>E64/140.38</f>
        <v>208.92392078643684</v>
      </c>
      <c r="F63" s="75">
        <f>F64/14.34</f>
        <v>564.4839609483961</v>
      </c>
      <c r="G63" s="76">
        <f>G64/22.34</f>
        <v>734.7050134288273</v>
      </c>
      <c r="H63" s="77">
        <f>H64/0.99</f>
        <v>665.4848484848485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311468.04</v>
      </c>
      <c r="E64" s="64">
        <v>29328.74</v>
      </c>
      <c r="F64" s="64">
        <v>8094.7</v>
      </c>
      <c r="G64" s="71">
        <v>16413.31</v>
      </c>
      <c r="H64" s="67">
        <v>658.83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350740.35</v>
      </c>
      <c r="E65" s="64">
        <v>24082.1</v>
      </c>
      <c r="F65" s="64">
        <v>7269.92</v>
      </c>
      <c r="G65" s="68">
        <v>18862.97</v>
      </c>
      <c r="H65" s="68">
        <v>590.13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-39272.31</v>
      </c>
      <c r="E66" s="75">
        <f>E64-E65</f>
        <v>5246.640000000003</v>
      </c>
      <c r="F66" s="75">
        <f>F64-F65</f>
        <v>824.7799999999997</v>
      </c>
      <c r="G66" s="77">
        <f>G64-G65</f>
        <v>-2449.66</v>
      </c>
      <c r="H66" s="77">
        <f>H64-H65</f>
        <v>68.70000000000005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4">
        <v>311468.04</v>
      </c>
      <c r="E67" s="69">
        <v>29807.46</v>
      </c>
      <c r="F67" s="69">
        <v>7877.08</v>
      </c>
      <c r="G67" s="70">
        <v>16132.28</v>
      </c>
      <c r="H67" s="70">
        <v>658.83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478.7199999999975</v>
      </c>
      <c r="F68" s="43">
        <f>F67-F64</f>
        <v>-217.6199999999999</v>
      </c>
      <c r="G68" s="43">
        <f>G67-G64</f>
        <v>-281.03000000000065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145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145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8" t="s">
        <v>101</v>
      </c>
      <c r="B72" s="119"/>
      <c r="C72" s="119"/>
      <c r="D72" s="119"/>
      <c r="E72" s="119"/>
      <c r="F72" s="119"/>
      <c r="G72" s="119"/>
      <c r="H72" s="126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53" t="s">
        <v>184</v>
      </c>
      <c r="F73" s="154"/>
      <c r="G73" s="155"/>
      <c r="H73" s="106">
        <v>8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53"/>
      <c r="F74" s="154"/>
      <c r="G74" s="155"/>
      <c r="H74" s="106">
        <v>8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53"/>
      <c r="F75" s="154"/>
      <c r="G75" s="155"/>
      <c r="H75" s="106">
        <v>0</v>
      </c>
    </row>
    <row r="76" spans="1:8" ht="46.5" customHeight="1" thickBot="1">
      <c r="A76" s="104" t="s">
        <v>106</v>
      </c>
      <c r="B76" s="104" t="s">
        <v>73</v>
      </c>
      <c r="C76" s="105" t="s">
        <v>16</v>
      </c>
      <c r="D76" s="104" t="s">
        <v>73</v>
      </c>
      <c r="E76" s="174"/>
      <c r="F76" s="175"/>
      <c r="G76" s="176"/>
      <c r="H76" s="106">
        <f>D68+E68+F68+G68+H68</f>
        <v>-19.93000000000302</v>
      </c>
    </row>
    <row r="77" spans="1:8" ht="25.5" customHeight="1" thickBot="1">
      <c r="A77" s="118" t="s">
        <v>107</v>
      </c>
      <c r="B77" s="119"/>
      <c r="C77" s="119"/>
      <c r="D77" s="119"/>
      <c r="E77" s="119"/>
      <c r="F77" s="119"/>
      <c r="G77" s="119"/>
      <c r="H77" s="126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77" t="s">
        <v>188</v>
      </c>
      <c r="F78" s="178"/>
      <c r="G78" s="179"/>
      <c r="H78" s="109">
        <v>1</v>
      </c>
    </row>
    <row r="79" spans="1:8" ht="39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80"/>
      <c r="F79" s="181"/>
      <c r="G79" s="182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71" t="s">
        <v>167</v>
      </c>
      <c r="F80" s="172"/>
      <c r="G80" s="172"/>
      <c r="H80" s="173"/>
    </row>
    <row r="81" ht="12.75">
      <c r="A81" s="1"/>
    </row>
    <row r="82" ht="12.75">
      <c r="A82" s="1"/>
    </row>
    <row r="83" spans="1:8" ht="38.25" customHeight="1">
      <c r="A83" s="170" t="s">
        <v>172</v>
      </c>
      <c r="B83" s="170"/>
      <c r="C83" s="170"/>
      <c r="D83" s="170"/>
      <c r="E83" s="170"/>
      <c r="F83" s="170"/>
      <c r="G83" s="170"/>
      <c r="H83" s="17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spans="1:3" ht="12.75">
      <c r="A93" s="97"/>
      <c r="B93" s="97"/>
      <c r="C93" s="97"/>
    </row>
    <row r="94" spans="1:2" ht="15">
      <c r="A94" s="169" t="s">
        <v>178</v>
      </c>
      <c r="B94" s="169"/>
    </row>
    <row r="95" spans="1:5" ht="48">
      <c r="A95" s="98" t="s">
        <v>179</v>
      </c>
      <c r="B95" s="99" t="s">
        <v>186</v>
      </c>
      <c r="C95" s="100" t="s">
        <v>180</v>
      </c>
      <c r="D95" s="101" t="s">
        <v>181</v>
      </c>
      <c r="E95" s="102" t="s">
        <v>187</v>
      </c>
    </row>
    <row r="96" spans="1:5" ht="22.5">
      <c r="A96" s="94" t="s">
        <v>182</v>
      </c>
      <c r="B96" s="96">
        <v>89.33</v>
      </c>
      <c r="C96" s="95">
        <v>1814</v>
      </c>
      <c r="D96" s="96">
        <v>1845.55</v>
      </c>
      <c r="E96" s="103">
        <f>B96+D96</f>
        <v>1934.8799999999999</v>
      </c>
    </row>
    <row r="97" spans="1:5" ht="22.5">
      <c r="A97" s="94" t="s">
        <v>183</v>
      </c>
      <c r="B97" s="96"/>
      <c r="C97" s="95">
        <v>1483.23</v>
      </c>
      <c r="D97" s="96">
        <v>1157.08</v>
      </c>
      <c r="E97" s="103">
        <f>B97+D97</f>
        <v>1157.08</v>
      </c>
    </row>
  </sheetData>
  <sheetProtection/>
  <mergeCells count="70">
    <mergeCell ref="A94:B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8" r:id="rId1"/>
  <rowBreaks count="2" manualBreakCount="2">
    <brk id="63" max="7" man="1"/>
    <brk id="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2018-03-14T03:53:52Z</dcterms:modified>
  <cp:category/>
  <cp:version/>
  <cp:contentType/>
  <cp:contentStatus/>
</cp:coreProperties>
</file>