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<sst xmlns="http://schemas.openxmlformats.org/spreadsheetml/2006/main" count="291" uniqueCount="186">
  <si>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</si>
  <si>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</si>
  <si>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</si>
  <si>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</si>
  <si>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</si>
  <si>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</si>
  <si>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</si>
  <si>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</si>
  <si>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</si>
  <si>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</si>
  <si>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</si>
  <si>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</si>
  <si>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</si>
  <si>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</si>
  <si>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</si>
  <si>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</si>
  <si>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</si>
  <si>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</si>
  <si>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</si>
  <si>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</si>
  <si>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</si>
  <si>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</si>
  <si>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</si>
  <si>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</si>
  <si>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</si>
  <si>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</si>
  <si>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</si>
  <si>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</si>
  <si>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</si>
  <si>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</si>
  <si>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</si>
  <si>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</si>
  <si>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</si>
  <si>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</si>
  <si>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</si>
  <si>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</si>
  <si>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</si>
  <si>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</si>
  <si>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</si>
  <si>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</si>
  <si>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</si>
  <si>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</si>
  <si>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</si>
  <si>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</si>
  <si>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</si>
  <si>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</si>
  <si>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</si>
  <si>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</si>
  <si>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</si>
  <si>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</si>
  <si>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</si>
  <si>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</si>
  <si>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</si>
  <si>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</si>
  <si>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</si>
  <si>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</si>
  <si>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</si>
  <si>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</si>
  <si>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</si>
  <si>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</si>
  <si>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</si>
  <si>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</si>
  <si>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</si>
  <si>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</si>
  <si>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</si>
  <si>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</si>
  <si>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</si>
  <si>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</si>
  <si>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</si>
  <si>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</si>
  <si>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</si>
  <si>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</si>
  <si>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</si>
  <si>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</si>
  <si>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</si>
  <si>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</si>
  <si>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</si>
  <si>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</si>
  <si>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</si>
  <si>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</si>
  <si>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</si>
  <si>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</si>
  <si>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</si>
  <si>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</si>
  <si>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</si>
  <si>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</si>
  <si>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</si>
  <si>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</si>
  <si>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</si>
  <si>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</si>
  <si>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</si>
  <si>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</si>
  <si>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</si>
  <si>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</si>
  <si>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</si>
  <si>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</si>
  <si>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</si>
  <si>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</si>
  <si>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</si>
  <si>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</si>
  <si>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</si>
  <si>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</si>
  <si>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</si>
  <si>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</si>
  <si>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</si>
  <si>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</si>
  <si>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</si>
  <si>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</si>
  <si>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</si>
  <si>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</si>
  <si>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</si>
  <si>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</si>
  <si>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</si>
  <si>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</si>
  <si>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</si>
  <si>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</si>
  <si>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</si>
  <si>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</si>
  <si>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</si>
  <si>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</si>
  <si>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</si>
  <si>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</si>
  <si>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</si>
  <si>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</si>
  <si>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</si>
  <si>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</si>
  <si>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</si>
  <si>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</si>
  <si>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</si>
  <si>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</si>
  <si>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</si>
  <si>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</si>
  <si>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</si>
  <si>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</si>
  <si>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</si>
  <si>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</si>
  <si>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</si>
  <si>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</si>
  <si>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</si>
  <si>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</si>
  <si>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</si>
  <si>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</si>
  <si>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</si>
  <si>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</si>
  <si>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</si>
  <si>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</si>
  <si>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</si>
  <si>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</si>
  <si>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</si>
  <si>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</si>
  <si>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</si>
  <si>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</si>
  <si>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</si>
  <si>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</si>
  <si>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</si>
  <si>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</si>
  <si>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</si>
  <si>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</si>
  <si>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</si>
  <si>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</si>
  <si>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</si>
  <si>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</si>
  <si>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</si>
  <si>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</si>
  <si>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</si>
  <si>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</si>
  <si>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</si>
  <si>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</si>
  <si>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</si>
  <si>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</si>
  <si>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</si>
  <si>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</si>
  <si>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</si>
  <si>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</si>
  <si>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</si>
  <si>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</si>
  <si>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</si>
  <si>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</si>
  <si>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</si>
  <si>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</si>
  <si>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</si>
  <si>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</si>
  <si>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</si>
  <si>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</si>
  <si>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ул.АМБУЛАТОРНАЯ, д. 24А                                                                                                                                                                      за 2016  год</t>
  </si>
  <si>
    <t>кв. 6,29,30,32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</si>
</sst>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724">
          <cell r="Z724">
            <v>18.269999999999875</v>
          </cell>
        </row>
        <row r="725">
          <cell r="Z725">
            <v>6.590000000000003</v>
          </cell>
        </row>
        <row r="726">
          <cell r="Z726">
            <v>192.70000000000002</v>
          </cell>
        </row>
        <row r="727">
          <cell r="U727">
            <v>13.110000000000001</v>
          </cell>
          <cell r="X727">
            <v>427.21999999999997</v>
          </cell>
          <cell r="Z727">
            <v>320.03000000000014</v>
          </cell>
        </row>
        <row r="728">
          <cell r="U728">
            <v>-157.02999999999997</v>
          </cell>
          <cell r="Z728">
            <v>246.5399999999997</v>
          </cell>
        </row>
        <row r="729">
          <cell r="U729">
            <v>-53.22999999999999</v>
          </cell>
          <cell r="Z729">
            <v>82.72000000000017</v>
          </cell>
        </row>
        <row r="730">
          <cell r="U730">
            <v>920.7899999999997</v>
          </cell>
          <cell r="X730">
            <v>40050.91999999999</v>
          </cell>
          <cell r="Z730">
            <v>19023.860000000004</v>
          </cell>
        </row>
        <row r="732">
          <cell r="S732">
            <v>5271.77</v>
          </cell>
          <cell r="X732">
            <v>12973.140000000001</v>
          </cell>
          <cell r="Z732">
            <v>8241.960000000003</v>
          </cell>
        </row>
        <row r="733">
          <cell r="S733">
            <v>33325.89</v>
          </cell>
          <cell r="X733">
            <v>83056.76000000001</v>
          </cell>
          <cell r="Z733">
            <v>53916.280000000006</v>
          </cell>
        </row>
        <row r="734">
          <cell r="U734">
            <v>-420.56999999999994</v>
          </cell>
          <cell r="Z734">
            <v>-1674.2800000000018</v>
          </cell>
        </row>
        <row r="735">
          <cell r="U735">
            <v>108.91</v>
          </cell>
          <cell r="Z735">
            <v>905.8299999999998</v>
          </cell>
        </row>
        <row r="736">
          <cell r="U736">
            <v>0</v>
          </cell>
          <cell r="Z736">
            <v>2734.410000000001</v>
          </cell>
        </row>
        <row r="737">
          <cell r="U737">
            <v>24074.600000000002</v>
          </cell>
          <cell r="X737">
            <v>28219.71</v>
          </cell>
          <cell r="Z737">
            <v>6981.21</v>
          </cell>
        </row>
        <row r="738">
          <cell r="U738">
            <v>4926.04</v>
          </cell>
          <cell r="X738">
            <v>5774.180000000001</v>
          </cell>
          <cell r="Z738">
            <v>1428.4699999999998</v>
          </cell>
        </row>
        <row r="739">
          <cell r="U739">
            <v>-34254.450000000004</v>
          </cell>
          <cell r="X739">
            <v>121786.22000000003</v>
          </cell>
          <cell r="Z739">
            <v>40061.819999999985</v>
          </cell>
        </row>
        <row r="741">
          <cell r="U741">
            <v>396.8899999999999</v>
          </cell>
          <cell r="X741">
            <v>598.25</v>
          </cell>
          <cell r="Z741">
            <v>269.53000000000003</v>
          </cell>
        </row>
        <row r="742">
          <cell r="U742">
            <v>81.24</v>
          </cell>
          <cell r="X742">
            <v>122.39000000000001</v>
          </cell>
          <cell r="Z742">
            <v>55.14</v>
          </cell>
        </row>
        <row r="743">
          <cell r="U743">
            <v>-814.8299999999998</v>
          </cell>
          <cell r="X743">
            <v>2533.6100000000006</v>
          </cell>
          <cell r="Z743">
            <v>1700.0700000000004</v>
          </cell>
        </row>
        <row r="744">
          <cell r="X744">
            <v>384073.58</v>
          </cell>
          <cell r="Z744">
            <v>215103.37000000002</v>
          </cell>
        </row>
        <row r="745">
          <cell r="S745">
            <v>21.11</v>
          </cell>
          <cell r="U745">
            <v>0</v>
          </cell>
          <cell r="Z745">
            <v>0.26999999999999985</v>
          </cell>
        </row>
        <row r="746">
          <cell r="X746">
            <v>724.14</v>
          </cell>
        </row>
        <row r="747">
          <cell r="Z747">
            <v>203.15999999999994</v>
          </cell>
        </row>
        <row r="748">
          <cell r="Z748">
            <v>17.149999999999995</v>
          </cell>
        </row>
        <row r="750">
          <cell r="X750">
            <v>809.8199999999999</v>
          </cell>
          <cell r="Z750">
            <v>546.5099999999999</v>
          </cell>
        </row>
        <row r="751">
          <cell r="Z751">
            <v>224.01</v>
          </cell>
        </row>
        <row r="752">
          <cell r="Z752">
            <v>11.219999999999997</v>
          </cell>
        </row>
        <row r="753">
          <cell r="U753">
            <v>920.8799999999999</v>
          </cell>
          <cell r="X753">
            <v>59078.65</v>
          </cell>
          <cell r="Z753">
            <v>20894.620000000003</v>
          </cell>
        </row>
        <row r="754">
          <cell r="Z754">
            <v>291.9</v>
          </cell>
        </row>
        <row r="755">
          <cell r="S755">
            <v>12978.939999999999</v>
          </cell>
          <cell r="W755">
            <v>30035.879999999994</v>
          </cell>
          <cell r="X755">
            <v>30035.879999999994</v>
          </cell>
          <cell r="Z755">
            <v>19334.989999999998</v>
          </cell>
        </row>
        <row r="756">
          <cell r="S756">
            <v>80.30999999999999</v>
          </cell>
          <cell r="Z756">
            <v>1.7</v>
          </cell>
        </row>
        <row r="757">
          <cell r="S757">
            <v>13028.800000000001</v>
          </cell>
          <cell r="X757">
            <v>45018.24000000001</v>
          </cell>
          <cell r="Z757">
            <v>22797.899999999983</v>
          </cell>
        </row>
        <row r="758">
          <cell r="S758">
            <v>1273.41</v>
          </cell>
          <cell r="Z758">
            <v>37.009999999999984</v>
          </cell>
        </row>
        <row r="759">
          <cell r="X759">
            <v>79812.72</v>
          </cell>
        </row>
        <row r="763">
          <cell r="U763">
            <v>339.0199999999999</v>
          </cell>
          <cell r="X763">
            <v>24757.37</v>
          </cell>
          <cell r="Z763">
            <v>8614.389999999998</v>
          </cell>
        </row>
        <row r="764">
          <cell r="Z764">
            <v>39.879999999999995</v>
          </cell>
        </row>
        <row r="765">
          <cell r="Z765">
            <v>27.39</v>
          </cell>
        </row>
        <row r="766">
          <cell r="X766">
            <v>54290.16</v>
          </cell>
        </row>
        <row r="767">
          <cell r="X767">
            <v>634.33</v>
          </cell>
          <cell r="Z767">
            <v>0</v>
          </cell>
        </row>
        <row r="768">
          <cell r="Z768">
            <v>1.109999999999999</v>
          </cell>
        </row>
        <row r="769">
          <cell r="Z769">
            <v>-0.01</v>
          </cell>
        </row>
        <row r="770">
          <cell r="Z770">
            <v>9.639999999999986</v>
          </cell>
        </row>
        <row r="772">
          <cell r="Z772">
            <v>61.899999999999864</v>
          </cell>
        </row>
        <row r="773">
          <cell r="Z773">
            <v>523.7599999999993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46">
      <selection activeCell="G36" sqref="G3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9450.89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'[1]Report'!$S$732+'[1]Report'!$S$733+'[1]Report'!$S$745+'[1]Report'!$S$755+'[1]Report'!$S$756+'[1]Report'!$S$757+'[1]Report'!$S$758+5358.6</f>
        <v>71338.83000000002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321538.73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'[1]Report'!$X$759</f>
        <v>79812.72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'[1]Report'!$X$755</f>
        <v>30035.879999999994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4">
        <f>'[1]Report'!$Z$755+'[1]Report'!$Z$756</f>
        <v>19336.69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3">
        <f>'[1]Report'!$S$755+'[1]Report'!$S$756+'[1]Report'!$W$755-'[1]Report'!$Z$755-'[1]Report'!$Z$756</f>
        <v>23758.43999999999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297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9450.89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28490.579999999998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'[1]Report'!$X$766+5358.6</f>
        <v>59648.76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'[1]Report'!$X$757</f>
        <v>45018.24000000001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'[1]Report'!$X$732</f>
        <v>12973.140000000001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'[1]Report'!$X$733</f>
        <v>83056.76000000001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107356.50999999997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'[1]Report'!$Z$732+'[1]Report'!$Z$733+'[1]Report'!$Z$745+'[1]Report'!$Z$755+'[1]Report'!$Z$756+'[1]Report'!$Z$757+'[1]Report'!$Z$758+3026.4</f>
        <v>107356.50999999997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10993.23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9968.89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1095.95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2120.29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116807.39999999997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28490.579999999998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285521.05000000005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297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5.66</v>
      </c>
      <c r="F42" s="80" t="s">
        <v>136</v>
      </c>
      <c r="G42" s="60">
        <v>3810334293</v>
      </c>
      <c r="H42" s="61">
        <f>G13</f>
        <v>79812.72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59648.76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45018.24000000001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12973.140000000001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83056.76000000001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280806.62000000005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354039.9200000001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255.60940515646425</v>
      </c>
      <c r="E63" s="76">
        <f>E64/117.48</f>
        <v>1353.7143343547841</v>
      </c>
      <c r="F63" s="76">
        <f>F64/12</f>
        <v>3373.178333333333</v>
      </c>
      <c r="G63" s="77">
        <f>G64/18.26</f>
        <v>4591.238773274918</v>
      </c>
      <c r="H63" s="78">
        <f>H64/0.88</f>
        <v>15662.454545454546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'[1]Report'!$X$744</f>
        <v>384073.58</v>
      </c>
      <c r="E64" s="65">
        <f>'[1]Report'!$X$737+'[1]Report'!$X$738+'[1]Report'!$X$739+'[1]Report'!$X$741+'[1]Report'!$X$742+'[1]Report'!$X$743</f>
        <v>159034.36000000004</v>
      </c>
      <c r="F64" s="65">
        <f>'[1]Report'!$X$730+'[1]Report'!$X$727</f>
        <v>40478.13999999999</v>
      </c>
      <c r="G64" s="72">
        <f>'[1]Report'!$X$753+'[1]Report'!$X$763</f>
        <v>83836.02</v>
      </c>
      <c r="H64" s="68">
        <f>'[1]Report'!$X$750+'[1]Report'!$X$732</f>
        <v>13782.960000000001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'[1]Report'!$Z$736+'[1]Report'!$Z$744+'[1]Report'!$Z$751+'[1]Report'!$Z$752+'[1]Report'!$Z$773</f>
        <v>218596.77000000005</v>
      </c>
      <c r="E65" s="65">
        <f>'[1]Report'!$Z$772+'[1]Report'!$Z$748+'[1]Report'!$Z$747+'[1]Report'!$Z$743+'[1]Report'!$Z$742+'[1]Report'!$Z$741+'[1]Report'!$Z$739+'[1]Report'!$Z$738+'[1]Report'!$Z$737+'[1]Report'!$Z$735+'[1]Report'!$Z$734</f>
        <v>50009.999999999985</v>
      </c>
      <c r="F65" s="65">
        <f>'[1]Report'!$Z$726+'[1]Report'!$Z$727+'[1]Report'!$Z$730+'[1]Report'!$Z$768</f>
        <v>19537.700000000004</v>
      </c>
      <c r="G65" s="69">
        <f>'[1]Report'!$Z$765+'[1]Report'!$Z$764+'[1]Report'!$Z$763+'[1]Report'!$Z$754+'[1]Report'!$Z$753+'[1]Report'!$Z$729+'[1]Report'!$Z$728+'[1]Report'!$Z$725+'[1]Report'!$Z$724</f>
        <v>30222.300000000003</v>
      </c>
      <c r="H65" s="69">
        <f>'[1]Report'!$Z$732+'[1]Report'!$Z$745+'[1]Report'!$Z$750+'[1]Report'!$Z$770+'[1]Report'!$Z$769</f>
        <v>8798.370000000003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165476.80999999997</v>
      </c>
      <c r="E66" s="76">
        <f>E64-E65</f>
        <v>109024.36000000006</v>
      </c>
      <c r="F66" s="76">
        <f>F64-F65</f>
        <v>20940.439999999988</v>
      </c>
      <c r="G66" s="78">
        <f>G64-G65</f>
        <v>53613.72</v>
      </c>
      <c r="H66" s="78">
        <f>H64-H65</f>
        <v>4984.589999999998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D64+'[1]Report'!$U$736</f>
        <v>384073.58</v>
      </c>
      <c r="E67" s="70">
        <f>E64+'[1]Report'!$U$734+'[1]Report'!$U$735+'[1]Report'!$U$737+'[1]Report'!$U$738+'[1]Report'!$U$739+'[1]Report'!$U$742+'[1]Report'!$U$741+'[1]Report'!$U$743</f>
        <v>153132.19000000006</v>
      </c>
      <c r="F67" s="70">
        <f>F64+'[1]Report'!$U$730+'[1]Report'!$U$727</f>
        <v>41412.03999999999</v>
      </c>
      <c r="G67" s="71">
        <f>G64+'[1]Report'!$U$728+'[1]Report'!$U$729+'[1]Report'!$U$753+'[1]Report'!$U$763</f>
        <v>84885.66000000002</v>
      </c>
      <c r="H67" s="71">
        <f>H64+'[1]Report'!$U$745</f>
        <v>13782.960000000001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-5902.169999999984</v>
      </c>
      <c r="F68" s="44">
        <f>F67-F64</f>
        <v>933.9000000000015</v>
      </c>
      <c r="G68" s="44">
        <f>G67-G64</f>
        <v>1049.640000000014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6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-3918.6299999999683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8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4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'[1]Report'!$X$767</f>
        <v>634.33</v>
      </c>
      <c r="D95" s="96">
        <f>'[1]Report'!$Z$767</f>
        <v>0</v>
      </c>
    </row>
    <row r="96" spans="2:4" ht="12.75">
      <c r="B96" s="95" t="s">
        <v>183</v>
      </c>
      <c r="C96" s="96">
        <f>'[1]Report'!$X$746</f>
        <v>724.14</v>
      </c>
      <c r="D96" s="96"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2017-03-20T02:37:51Z</dcterms:modified>
  <cp:category/>
  <cp:version/>
  <cp:contentType/>
  <cp:contentStatus/>
</cp:coreProperties>
</file>